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/>
  <mc:AlternateContent xmlns:mc="http://schemas.openxmlformats.org/markup-compatibility/2006">
    <mc:Choice Requires="x15">
      <x15ac:absPath xmlns:x15ac="http://schemas.microsoft.com/office/spreadsheetml/2010/11/ac" url="G:\Luboš 1.12.2018\rozpočty\2019\STÁREK\BRTEV\ČISTOPIS\VÝKAZ VÝMĚR\"/>
    </mc:Choice>
  </mc:AlternateContent>
  <xr:revisionPtr revIDLastSave="0" documentId="13_ncr:1_{6D5FB266-B3B8-4725-8326-1DCCEF9B58BB}" xr6:coauthVersionLast="40" xr6:coauthVersionMax="40" xr10:uidLastSave="{00000000-0000-0000-0000-000000000000}"/>
  <bookViews>
    <workbookView xWindow="0" yWindow="0" windowWidth="28800" windowHeight="12225" xr2:uid="{00000000-000D-0000-FFFF-FFFF00000000}"/>
  </bookViews>
  <sheets>
    <sheet name="Parametry" sheetId="1" r:id="rId1"/>
    <sheet name="Rekapitulace" sheetId="3" r:id="rId2"/>
    <sheet name="Rozpočet" sheetId="2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3" l="1"/>
  <c r="C26" i="3" s="1"/>
  <c r="C10" i="3"/>
  <c r="C9" i="3"/>
  <c r="C11" i="3" s="1"/>
  <c r="K170" i="2"/>
  <c r="J170" i="2"/>
  <c r="J168" i="2"/>
  <c r="K167" i="2"/>
  <c r="J167" i="2"/>
  <c r="J165" i="2"/>
  <c r="I165" i="2"/>
  <c r="G165" i="2"/>
  <c r="K165" i="2" s="1"/>
  <c r="J162" i="2"/>
  <c r="I162" i="2"/>
  <c r="G162" i="2"/>
  <c r="K162" i="2" s="1"/>
  <c r="J161" i="2"/>
  <c r="I161" i="2"/>
  <c r="G161" i="2"/>
  <c r="J159" i="2"/>
  <c r="I159" i="2"/>
  <c r="G159" i="2"/>
  <c r="J158" i="2"/>
  <c r="I158" i="2"/>
  <c r="I166" i="2" s="1"/>
  <c r="C41" i="3" s="1"/>
  <c r="G158" i="2"/>
  <c r="J155" i="2"/>
  <c r="I155" i="2"/>
  <c r="G155" i="2"/>
  <c r="J152" i="2"/>
  <c r="I152" i="2"/>
  <c r="G152" i="2"/>
  <c r="K152" i="2" s="1"/>
  <c r="J150" i="2"/>
  <c r="I150" i="2"/>
  <c r="G150" i="2"/>
  <c r="J149" i="2"/>
  <c r="I149" i="2"/>
  <c r="G149" i="2"/>
  <c r="K149" i="2" s="1"/>
  <c r="J148" i="2"/>
  <c r="I148" i="2"/>
  <c r="K148" i="2" s="1"/>
  <c r="G148" i="2"/>
  <c r="J146" i="2"/>
  <c r="I146" i="2"/>
  <c r="G146" i="2"/>
  <c r="J144" i="2"/>
  <c r="I144" i="2"/>
  <c r="G144" i="2"/>
  <c r="J143" i="2"/>
  <c r="I143" i="2"/>
  <c r="G143" i="2"/>
  <c r="K143" i="2" s="1"/>
  <c r="J141" i="2"/>
  <c r="I141" i="2"/>
  <c r="G141" i="2"/>
  <c r="J140" i="2"/>
  <c r="I140" i="2"/>
  <c r="G140" i="2"/>
  <c r="K140" i="2" s="1"/>
  <c r="J138" i="2"/>
  <c r="I138" i="2"/>
  <c r="G138" i="2"/>
  <c r="J137" i="2"/>
  <c r="I137" i="2"/>
  <c r="G137" i="2"/>
  <c r="K137" i="2" s="1"/>
  <c r="J136" i="2"/>
  <c r="I136" i="2"/>
  <c r="K136" i="2" s="1"/>
  <c r="G136" i="2"/>
  <c r="J134" i="2"/>
  <c r="I134" i="2"/>
  <c r="G134" i="2"/>
  <c r="J133" i="2"/>
  <c r="I133" i="2"/>
  <c r="G133" i="2"/>
  <c r="J132" i="2"/>
  <c r="I132" i="2"/>
  <c r="G132" i="2"/>
  <c r="K132" i="2" s="1"/>
  <c r="J131" i="2"/>
  <c r="I131" i="2"/>
  <c r="G131" i="2"/>
  <c r="J129" i="2"/>
  <c r="I129" i="2"/>
  <c r="G129" i="2"/>
  <c r="K129" i="2" s="1"/>
  <c r="J128" i="2"/>
  <c r="I128" i="2"/>
  <c r="G128" i="2"/>
  <c r="J126" i="2"/>
  <c r="I126" i="2"/>
  <c r="G126" i="2"/>
  <c r="K126" i="2" s="1"/>
  <c r="J125" i="2"/>
  <c r="I125" i="2"/>
  <c r="K125" i="2" s="1"/>
  <c r="G125" i="2"/>
  <c r="J124" i="2"/>
  <c r="I124" i="2"/>
  <c r="G124" i="2"/>
  <c r="J123" i="2"/>
  <c r="I123" i="2"/>
  <c r="G123" i="2"/>
  <c r="J121" i="2"/>
  <c r="I121" i="2"/>
  <c r="G121" i="2"/>
  <c r="K121" i="2" s="1"/>
  <c r="J119" i="2"/>
  <c r="I119" i="2"/>
  <c r="G119" i="2"/>
  <c r="J118" i="2"/>
  <c r="I118" i="2"/>
  <c r="G118" i="2"/>
  <c r="K118" i="2" s="1"/>
  <c r="J116" i="2"/>
  <c r="I116" i="2"/>
  <c r="G116" i="2"/>
  <c r="J115" i="2"/>
  <c r="I115" i="2"/>
  <c r="G115" i="2"/>
  <c r="K115" i="2" s="1"/>
  <c r="J114" i="2"/>
  <c r="I114" i="2"/>
  <c r="K114" i="2" s="1"/>
  <c r="G114" i="2"/>
  <c r="J113" i="2"/>
  <c r="I113" i="2"/>
  <c r="G113" i="2"/>
  <c r="J111" i="2"/>
  <c r="I111" i="2"/>
  <c r="G111" i="2"/>
  <c r="J110" i="2"/>
  <c r="I110" i="2"/>
  <c r="G110" i="2"/>
  <c r="K110" i="2" s="1"/>
  <c r="J109" i="2"/>
  <c r="I109" i="2"/>
  <c r="G109" i="2"/>
  <c r="J108" i="2"/>
  <c r="I108" i="2"/>
  <c r="G108" i="2"/>
  <c r="K108" i="2" s="1"/>
  <c r="J107" i="2"/>
  <c r="I107" i="2"/>
  <c r="G107" i="2"/>
  <c r="J105" i="2"/>
  <c r="I105" i="2"/>
  <c r="G105" i="2"/>
  <c r="K105" i="2" s="1"/>
  <c r="J103" i="2"/>
  <c r="I103" i="2"/>
  <c r="K103" i="2" s="1"/>
  <c r="G103" i="2"/>
  <c r="J101" i="2"/>
  <c r="I101" i="2"/>
  <c r="G101" i="2"/>
  <c r="J99" i="2"/>
  <c r="I99" i="2"/>
  <c r="G99" i="2"/>
  <c r="J98" i="2"/>
  <c r="I98" i="2"/>
  <c r="G98" i="2"/>
  <c r="K98" i="2" s="1"/>
  <c r="J97" i="2"/>
  <c r="I97" i="2"/>
  <c r="G97" i="2"/>
  <c r="J96" i="2"/>
  <c r="I96" i="2"/>
  <c r="G96" i="2"/>
  <c r="K96" i="2" s="1"/>
  <c r="J95" i="2"/>
  <c r="I95" i="2"/>
  <c r="G95" i="2"/>
  <c r="J93" i="2"/>
  <c r="I93" i="2"/>
  <c r="G93" i="2"/>
  <c r="K93" i="2" s="1"/>
  <c r="J92" i="2"/>
  <c r="I92" i="2"/>
  <c r="K92" i="2" s="1"/>
  <c r="G92" i="2"/>
  <c r="J90" i="2"/>
  <c r="I90" i="2"/>
  <c r="G90" i="2"/>
  <c r="J89" i="2"/>
  <c r="I89" i="2"/>
  <c r="G89" i="2"/>
  <c r="J87" i="2"/>
  <c r="I87" i="2"/>
  <c r="G87" i="2"/>
  <c r="K87" i="2" s="1"/>
  <c r="J85" i="2"/>
  <c r="I85" i="2"/>
  <c r="G85" i="2"/>
  <c r="J84" i="2"/>
  <c r="I84" i="2"/>
  <c r="G84" i="2"/>
  <c r="K84" i="2" s="1"/>
  <c r="J83" i="2"/>
  <c r="I83" i="2"/>
  <c r="G83" i="2"/>
  <c r="J82" i="2"/>
  <c r="I82" i="2"/>
  <c r="G82" i="2"/>
  <c r="J79" i="2"/>
  <c r="I79" i="2"/>
  <c r="G79" i="2"/>
  <c r="K79" i="2" s="1"/>
  <c r="J77" i="2"/>
  <c r="I77" i="2"/>
  <c r="G77" i="2"/>
  <c r="J76" i="2"/>
  <c r="I76" i="2"/>
  <c r="G76" i="2"/>
  <c r="J74" i="2"/>
  <c r="I74" i="2"/>
  <c r="G74" i="2"/>
  <c r="K74" i="2" s="1"/>
  <c r="J73" i="2"/>
  <c r="I73" i="2"/>
  <c r="G73" i="2"/>
  <c r="K73" i="2" s="1"/>
  <c r="J72" i="2"/>
  <c r="I72" i="2"/>
  <c r="G72" i="2"/>
  <c r="K72" i="2" s="1"/>
  <c r="J70" i="2"/>
  <c r="I70" i="2"/>
  <c r="I169" i="2" s="1"/>
  <c r="C38" i="3" s="1"/>
  <c r="G70" i="2"/>
  <c r="J68" i="2"/>
  <c r="I68" i="2"/>
  <c r="G68" i="2"/>
  <c r="J64" i="2"/>
  <c r="I64" i="2"/>
  <c r="K64" i="2" s="1"/>
  <c r="G64" i="2"/>
  <c r="I62" i="2"/>
  <c r="I61" i="2"/>
  <c r="I60" i="2"/>
  <c r="I59" i="2"/>
  <c r="I58" i="2"/>
  <c r="J55" i="2"/>
  <c r="I55" i="2"/>
  <c r="K55" i="2" s="1"/>
  <c r="G55" i="2"/>
  <c r="J54" i="2"/>
  <c r="I54" i="2"/>
  <c r="G54" i="2"/>
  <c r="K54" i="2" s="1"/>
  <c r="J53" i="2"/>
  <c r="I53" i="2"/>
  <c r="K53" i="2" s="1"/>
  <c r="G53" i="2"/>
  <c r="J52" i="2"/>
  <c r="I52" i="2"/>
  <c r="G52" i="2"/>
  <c r="K52" i="2" s="1"/>
  <c r="K51" i="2"/>
  <c r="J51" i="2"/>
  <c r="I51" i="2"/>
  <c r="G51" i="2"/>
  <c r="J50" i="2"/>
  <c r="I50" i="2"/>
  <c r="G50" i="2"/>
  <c r="G56" i="2" s="1"/>
  <c r="B36" i="3" s="1"/>
  <c r="J47" i="2"/>
  <c r="I47" i="2"/>
  <c r="K47" i="2" s="1"/>
  <c r="G47" i="2"/>
  <c r="J46" i="2"/>
  <c r="I46" i="2"/>
  <c r="G46" i="2"/>
  <c r="J45" i="2"/>
  <c r="I45" i="2"/>
  <c r="K45" i="2" s="1"/>
  <c r="G45" i="2"/>
  <c r="J44" i="2"/>
  <c r="I44" i="2"/>
  <c r="G44" i="2"/>
  <c r="K44" i="2" s="1"/>
  <c r="K43" i="2"/>
  <c r="J43" i="2"/>
  <c r="I43" i="2"/>
  <c r="G43" i="2"/>
  <c r="J42" i="2"/>
  <c r="I42" i="2"/>
  <c r="G42" i="2"/>
  <c r="K42" i="2" s="1"/>
  <c r="K41" i="2"/>
  <c r="J41" i="2"/>
  <c r="I41" i="2"/>
  <c r="G41" i="2"/>
  <c r="J40" i="2"/>
  <c r="I40" i="2"/>
  <c r="G40" i="2"/>
  <c r="K40" i="2" s="1"/>
  <c r="J39" i="2"/>
  <c r="I39" i="2"/>
  <c r="K39" i="2" s="1"/>
  <c r="G39" i="2"/>
  <c r="J38" i="2"/>
  <c r="I38" i="2"/>
  <c r="G38" i="2"/>
  <c r="G48" i="2" s="1"/>
  <c r="B35" i="3" s="1"/>
  <c r="J35" i="2"/>
  <c r="I35" i="2"/>
  <c r="G35" i="2"/>
  <c r="K35" i="2" s="1"/>
  <c r="J34" i="2"/>
  <c r="I34" i="2"/>
  <c r="G34" i="2"/>
  <c r="K34" i="2" s="1"/>
  <c r="J33" i="2"/>
  <c r="I33" i="2"/>
  <c r="G33" i="2"/>
  <c r="K33" i="2" s="1"/>
  <c r="J32" i="2"/>
  <c r="I32" i="2"/>
  <c r="G32" i="2"/>
  <c r="J31" i="2"/>
  <c r="I31" i="2"/>
  <c r="G31" i="2"/>
  <c r="K31" i="2" s="1"/>
  <c r="J30" i="2"/>
  <c r="I30" i="2"/>
  <c r="G30" i="2"/>
  <c r="K30" i="2" s="1"/>
  <c r="J29" i="2"/>
  <c r="I29" i="2"/>
  <c r="G29" i="2"/>
  <c r="J28" i="2"/>
  <c r="I28" i="2"/>
  <c r="G28" i="2"/>
  <c r="J27" i="2"/>
  <c r="I27" i="2"/>
  <c r="G27" i="2"/>
  <c r="K27" i="2" s="1"/>
  <c r="J26" i="2"/>
  <c r="I26" i="2"/>
  <c r="G26" i="2"/>
  <c r="K26" i="2" s="1"/>
  <c r="J23" i="2"/>
  <c r="I23" i="2"/>
  <c r="G23" i="2"/>
  <c r="K23" i="2" s="1"/>
  <c r="J22" i="2"/>
  <c r="I22" i="2"/>
  <c r="G22" i="2"/>
  <c r="J21" i="2"/>
  <c r="I21" i="2"/>
  <c r="G21" i="2"/>
  <c r="K21" i="2" s="1"/>
  <c r="J20" i="2"/>
  <c r="I20" i="2"/>
  <c r="G20" i="2"/>
  <c r="K20" i="2" s="1"/>
  <c r="J19" i="2"/>
  <c r="I19" i="2"/>
  <c r="G19" i="2"/>
  <c r="J18" i="2"/>
  <c r="I18" i="2"/>
  <c r="G18" i="2"/>
  <c r="J17" i="2"/>
  <c r="I17" i="2"/>
  <c r="G17" i="2"/>
  <c r="K17" i="2" s="1"/>
  <c r="J16" i="2"/>
  <c r="I16" i="2"/>
  <c r="G16" i="2"/>
  <c r="K16" i="2" s="1"/>
  <c r="J15" i="2"/>
  <c r="I15" i="2"/>
  <c r="G15" i="2"/>
  <c r="K15" i="2" s="1"/>
  <c r="J14" i="2"/>
  <c r="I14" i="2"/>
  <c r="G14" i="2"/>
  <c r="J13" i="2"/>
  <c r="I13" i="2"/>
  <c r="G13" i="2"/>
  <c r="K13" i="2" s="1"/>
  <c r="J12" i="2"/>
  <c r="I12" i="2"/>
  <c r="G12" i="2"/>
  <c r="K12" i="2" s="1"/>
  <c r="J11" i="2"/>
  <c r="I11" i="2"/>
  <c r="G11" i="2"/>
  <c r="J10" i="2"/>
  <c r="I10" i="2"/>
  <c r="G10" i="2"/>
  <c r="J9" i="2"/>
  <c r="I9" i="2"/>
  <c r="G9" i="2"/>
  <c r="K6" i="2"/>
  <c r="J6" i="2"/>
  <c r="I6" i="2"/>
  <c r="G6" i="2"/>
  <c r="J5" i="2"/>
  <c r="I5" i="2"/>
  <c r="K5" i="2" s="1"/>
  <c r="G5" i="2"/>
  <c r="K4" i="2"/>
  <c r="J4" i="2"/>
  <c r="I4" i="2"/>
  <c r="G4" i="2"/>
  <c r="J3" i="2"/>
  <c r="I3" i="2"/>
  <c r="I7" i="2" s="1"/>
  <c r="C32" i="3" s="1"/>
  <c r="G3" i="2"/>
  <c r="K3" i="2" l="1"/>
  <c r="K10" i="2"/>
  <c r="K18" i="2"/>
  <c r="K28" i="2"/>
  <c r="I65" i="2"/>
  <c r="C37" i="3" s="1"/>
  <c r="K76" i="2"/>
  <c r="K159" i="2"/>
  <c r="I48" i="2"/>
  <c r="C35" i="3" s="1"/>
  <c r="I80" i="2"/>
  <c r="C39" i="3" s="1"/>
  <c r="I156" i="2"/>
  <c r="C40" i="3" s="1"/>
  <c r="I24" i="2"/>
  <c r="C33" i="3" s="1"/>
  <c r="K11" i="2"/>
  <c r="K19" i="2"/>
  <c r="I36" i="2"/>
  <c r="C34" i="3" s="1"/>
  <c r="K29" i="2"/>
  <c r="K77" i="2"/>
  <c r="K90" i="2"/>
  <c r="K101" i="2"/>
  <c r="K113" i="2"/>
  <c r="K124" i="2"/>
  <c r="K134" i="2"/>
  <c r="K146" i="2"/>
  <c r="K161" i="2"/>
  <c r="K14" i="2"/>
  <c r="K22" i="2"/>
  <c r="K32" i="2"/>
  <c r="K36" i="2" s="1"/>
  <c r="K46" i="2"/>
  <c r="I56" i="2"/>
  <c r="C36" i="3" s="1"/>
  <c r="K70" i="2"/>
  <c r="N1" i="2"/>
  <c r="N2" i="2" s="1"/>
  <c r="G168" i="2" s="1"/>
  <c r="G169" i="2" s="1"/>
  <c r="G156" i="2"/>
  <c r="B40" i="3" s="1"/>
  <c r="K89" i="2"/>
  <c r="K99" i="2"/>
  <c r="K111" i="2"/>
  <c r="K123" i="2"/>
  <c r="K133" i="2"/>
  <c r="K144" i="2"/>
  <c r="K38" i="2"/>
  <c r="K48" i="2" s="1"/>
  <c r="K50" i="2"/>
  <c r="K56" i="2" s="1"/>
  <c r="K85" i="2"/>
  <c r="K97" i="2"/>
  <c r="K109" i="2"/>
  <c r="K119" i="2"/>
  <c r="K131" i="2"/>
  <c r="K141" i="2"/>
  <c r="K155" i="2"/>
  <c r="G7" i="2"/>
  <c r="B32" i="3" s="1"/>
  <c r="G24" i="2"/>
  <c r="B33" i="3" s="1"/>
  <c r="K83" i="2"/>
  <c r="K95" i="2"/>
  <c r="K107" i="2"/>
  <c r="K116" i="2"/>
  <c r="K128" i="2"/>
  <c r="K138" i="2"/>
  <c r="K150" i="2"/>
  <c r="G166" i="2"/>
  <c r="B41" i="3" s="1"/>
  <c r="K7" i="2"/>
  <c r="J58" i="2"/>
  <c r="G58" i="2"/>
  <c r="C6" i="3"/>
  <c r="G61" i="2"/>
  <c r="K61" i="2" s="1"/>
  <c r="J61" i="2"/>
  <c r="G62" i="2"/>
  <c r="K62" i="2" s="1"/>
  <c r="J62" i="2"/>
  <c r="K82" i="2"/>
  <c r="G36" i="2"/>
  <c r="B34" i="3" s="1"/>
  <c r="K158" i="2"/>
  <c r="K166" i="2" s="1"/>
  <c r="G80" i="2"/>
  <c r="B39" i="3" s="1"/>
  <c r="K9" i="2"/>
  <c r="K68" i="2"/>
  <c r="K80" i="2" s="1"/>
  <c r="K24" i="2" l="1"/>
  <c r="K156" i="2"/>
  <c r="K168" i="2"/>
  <c r="J60" i="2"/>
  <c r="G60" i="2"/>
  <c r="K60" i="2" s="1"/>
  <c r="K58" i="2"/>
  <c r="C5" i="3"/>
  <c r="C8" i="3" s="1"/>
  <c r="B38" i="3"/>
  <c r="J59" i="2"/>
  <c r="G59" i="2"/>
  <c r="K59" i="2" s="1"/>
  <c r="K169" i="2"/>
  <c r="G65" i="2" l="1"/>
  <c r="K65" i="2"/>
  <c r="B3" i="3" l="1"/>
  <c r="B37" i="3"/>
  <c r="B7" i="3" l="1"/>
  <c r="C4" i="3"/>
  <c r="C7" i="3" s="1"/>
  <c r="C12" i="3" s="1"/>
  <c r="B4" i="3"/>
  <c r="C15" i="3" l="1"/>
  <c r="B12" i="3"/>
  <c r="C20" i="3"/>
  <c r="C19" i="3"/>
  <c r="C21" i="3" s="1"/>
  <c r="C14" i="3" l="1"/>
  <c r="C13" i="3"/>
  <c r="C16" i="3" l="1"/>
  <c r="C22" i="3" l="1"/>
  <c r="B25" i="3" s="1"/>
  <c r="C25" i="3" s="1"/>
  <c r="C24" i="3" l="1"/>
  <c r="C29" i="3" l="1"/>
  <c r="C30" i="3"/>
  <c r="C27" i="3"/>
</calcChain>
</file>

<file path=xl/sharedStrings.xml><?xml version="1.0" encoding="utf-8"?>
<sst xmlns="http://schemas.openxmlformats.org/spreadsheetml/2006/main" count="798" uniqueCount="426">
  <si>
    <t>Název</t>
  </si>
  <si>
    <t>Hodnota</t>
  </si>
  <si>
    <t>Nadpis rekapitulace</t>
  </si>
  <si>
    <t>Seznam prací a dodávek elektrotechnických zařízení</t>
  </si>
  <si>
    <t>Akce</t>
  </si>
  <si>
    <t>Stavební úprava – stavba Brtev č. p. 78, st. p. č. 90
507 81 Lázně Bělohrad</t>
  </si>
  <si>
    <t>Projekt</t>
  </si>
  <si>
    <t>Investor</t>
  </si>
  <si>
    <t>Město Lázně Bělohrad, Náměstí K. V. Raise 35, 507 81 Lázně Bělohrad</t>
  </si>
  <si>
    <t>Z. č.</t>
  </si>
  <si>
    <t>18_42</t>
  </si>
  <si>
    <t>A. č.</t>
  </si>
  <si>
    <t/>
  </si>
  <si>
    <t>Smlouva</t>
  </si>
  <si>
    <t>Vypracoval</t>
  </si>
  <si>
    <t>Ing.Iva Kábrtová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</si>
  <si>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</si>
  <si>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</si>
  <si>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</si>
  <si>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</si>
  <si>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</si>
  <si>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</si>
  <si>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</si>
  <si>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</si>
  <si>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</si>
  <si>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</si>
  <si>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</si>
  <si>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</si>
  <si>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</si>
  <si>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</si>
  <si>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</si>
  <si>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</si>
  <si>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</si>
  <si>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</si>
  <si>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</si>
  <si>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</si>
  <si>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</si>
  <si>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</si>
  <si>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</si>
  <si>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</si>
  <si>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</si>
  <si>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</si>
  <si>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</si>
  <si>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</si>
  <si>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</si>
  <si>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</si>
  <si>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</si>
  <si>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Věta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</si>
  <si>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</si>
  <si>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</si>
  <si>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</si>
  <si>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</si>
  <si>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</si>
  <si>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</si>
  <si>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</si>
  <si>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</si>
  <si>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</si>
  <si>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Specifikace dodávky skříň SS100</t>
  </si>
  <si>
    <t>1073-3180</t>
  </si>
  <si>
    <t>1</t>
  </si>
  <si>
    <t>VLC22-3P Poj odpínače pro válc pojistky do 100 A, 3-pól</t>
  </si>
  <si>
    <t>ks</t>
  </si>
  <si>
    <t>1228-916</t>
  </si>
  <si>
    <t>2</t>
  </si>
  <si>
    <t>FLP-B+C MAXI 25 kA (10/350), kombinovaný svodič B+C</t>
  </si>
  <si>
    <t>1032-58</t>
  </si>
  <si>
    <t>3</t>
  </si>
  <si>
    <t>SS100 do výklenku</t>
  </si>
  <si>
    <t>1073-328</t>
  </si>
  <si>
    <t>4</t>
  </si>
  <si>
    <t>Z-C22/SE-100A/GG Poj.vložky válcové gL/gG,Vel:22x58,Un=500V,In=100A</t>
  </si>
  <si>
    <t>Specifikace dodávky skříň SS100 - celkem</t>
  </si>
  <si>
    <t>Specifikace dodávky RE</t>
  </si>
  <si>
    <t>5</t>
  </si>
  <si>
    <t>Rám s dveřmi, zámek Doppelbart, montáž POD omítku, šedá, ŠxV=1035x1560, IP54</t>
  </si>
  <si>
    <t>6</t>
  </si>
  <si>
    <t>Bočnice, V=1450, včetně západky BPZ-SNAP</t>
  </si>
  <si>
    <t>7</t>
  </si>
  <si>
    <t>Ochranný kryt, ŠxVxH=1035x1560x240</t>
  </si>
  <si>
    <t>8</t>
  </si>
  <si>
    <t>Schránka na dokumentaci A4</t>
  </si>
  <si>
    <t>9</t>
  </si>
  <si>
    <t>DIN lišta hliníková, šířka skříně = 1000, šířka lišty = 888</t>
  </si>
  <si>
    <t>10</t>
  </si>
  <si>
    <t>Upevňovací úchytka s vodivým propojení (zelená)</t>
  </si>
  <si>
    <t>11</t>
  </si>
  <si>
    <t>Upevňovací úchytka celoplastová (bílá)</t>
  </si>
  <si>
    <t>12</t>
  </si>
  <si>
    <t>Elektroměrová vana, 4 elektroměr, Š=1000, V=400</t>
  </si>
  <si>
    <t>13</t>
  </si>
  <si>
    <t>Elektroměrová deska</t>
  </si>
  <si>
    <t>14</t>
  </si>
  <si>
    <t>Krycí deska, s výřezem 45mm, plechová, šedá, Š=1000, V=150</t>
  </si>
  <si>
    <t>Krycí deska, bez výřezu, plechová, šedá, Š=1000, V=100</t>
  </si>
  <si>
    <t>Zaslepovací pás max. délka 1m, pro výřezy 45mm, šedý</t>
  </si>
  <si>
    <t>1073-2120</t>
  </si>
  <si>
    <t>16</t>
  </si>
  <si>
    <t>PL7-B4/1 Jistič PL7, char B, 1-pólový, Icn=10kA, In=4A</t>
  </si>
  <si>
    <t>1073-2155</t>
  </si>
  <si>
    <t>17</t>
  </si>
  <si>
    <t>PL7-B20/3 Jistič PL7, char B, 3-pólový, Icn=10kA, In=20A</t>
  </si>
  <si>
    <t>1073-2156</t>
  </si>
  <si>
    <t>18</t>
  </si>
  <si>
    <t>PL7-B25/3 Jistič PL7, char B, 3-pólový, Icn=10kA, In=25A</t>
  </si>
  <si>
    <t>Specifikace dodávky RE - celkem</t>
  </si>
  <si>
    <t>Specifikace dodávky RB2</t>
  </si>
  <si>
    <t>19</t>
  </si>
  <si>
    <t>Rozvodnice KLV, pod omítku, plech.dveře, šroubová svorkovnice, řad 3, modulů 42</t>
  </si>
  <si>
    <t>20</t>
  </si>
  <si>
    <t>1073-2124</t>
  </si>
  <si>
    <t>22</t>
  </si>
  <si>
    <t>PL7-B16/1 Jistič PL7, char B, 1-pólový, Icn=10kA, In=16A</t>
  </si>
  <si>
    <t>1073-2154</t>
  </si>
  <si>
    <t>23</t>
  </si>
  <si>
    <t>PL7-B16/3 Jistič PL7, char B, 3-pólový, Icn=10kA, In=16A</t>
  </si>
  <si>
    <t>1073-2386</t>
  </si>
  <si>
    <t>24</t>
  </si>
  <si>
    <t>PF7-25/4/003 Chránič Ir=250A, typ AC, 4-pól, Idn=0.03A, In=25A</t>
  </si>
  <si>
    <t>1073-2475</t>
  </si>
  <si>
    <t>25</t>
  </si>
  <si>
    <t>PFL7-10/1N/B/003 Chránič s nadproud.ochr,Ir=250A,AC,1+N pól,char.B, Idn=0.03A, In=10A</t>
  </si>
  <si>
    <t>1073-2525</t>
  </si>
  <si>
    <t>26</t>
  </si>
  <si>
    <t>ZP-A40/3 Vypínač, 3-pól, In=40A</t>
  </si>
  <si>
    <t>1073-2609</t>
  </si>
  <si>
    <t>27</t>
  </si>
  <si>
    <t>Z-SCH230/25-31 Instalační stykač, 230V~, 25A, 3zap. 1vyp. kont.</t>
  </si>
  <si>
    <t>1228-543</t>
  </si>
  <si>
    <t>28</t>
  </si>
  <si>
    <t>SLP-075 V 40 kA (8/20), vyjímatelný modul varistoru</t>
  </si>
  <si>
    <t>Specifikace dodávky RB2 - celkem</t>
  </si>
  <si>
    <t>Specifikace dodávky RB3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</si>
  <si>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</si>
  <si>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</si>
  <si>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</si>
  <si>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</si>
  <si>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</si>
  <si>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</si>
  <si>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</si>
  <si>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</si>
  <si>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</si>
  <si>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</si>
  <si>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Specifikace dodávky RB3 - celkem</t>
  </si>
  <si>
    <t>Specifikace dodávky RS5</t>
  </si>
  <si>
    <t>39</t>
  </si>
  <si>
    <t>Rozvodnice KLV, pod omítku, plech.dveře, šroubová svorkovnice, řad 2, modulů 28</t>
  </si>
  <si>
    <t>40</t>
  </si>
  <si>
    <t>41</t>
  </si>
  <si>
    <t>42</t>
  </si>
  <si>
    <t>43</t>
  </si>
  <si>
    <t>1228-16</t>
  </si>
  <si>
    <t>44</t>
  </si>
  <si>
    <t>SLP-075 40 kA (8/20)</t>
  </si>
  <si>
    <t>Specifikace dodávky RS5 - celkem</t>
  </si>
  <si>
    <t>Dodávky</t>
  </si>
  <si>
    <t>45</t>
  </si>
  <si>
    <t>46</t>
  </si>
  <si>
    <t>47</t>
  </si>
  <si>
    <t>48</t>
  </si>
  <si>
    <t>49</t>
  </si>
  <si>
    <t>1050-490</t>
  </si>
  <si>
    <t>ROZVODNICE PRO SDĚLOVACÍ ZAŘÍZENÍ</t>
  </si>
  <si>
    <t>1050-494</t>
  </si>
  <si>
    <t>50</t>
  </si>
  <si>
    <t>TAZ - P</t>
  </si>
  <si>
    <t>Dodávky - celkem</t>
  </si>
  <si>
    <t>Elektromontáže</t>
  </si>
  <si>
    <t>1.PP</t>
  </si>
  <si>
    <t>1123-2</t>
  </si>
  <si>
    <t>51</t>
  </si>
  <si>
    <t>KU 68-1901 KRABICE UNIVERZÁLNÍ</t>
  </si>
  <si>
    <t>1002-5160</t>
  </si>
  <si>
    <t>KRYT SPÍNAČE, ELEMENT</t>
  </si>
  <si>
    <t>1002-621</t>
  </si>
  <si>
    <t>52</t>
  </si>
  <si>
    <t>3558E-A00651 01 Kryt spínače kolébkového; d. Time, Element; b. bílá / ledová bílá</t>
  </si>
  <si>
    <t>1002-671</t>
  </si>
  <si>
    <t>RÁMEČEK, TIME</t>
  </si>
  <si>
    <t>1002-768</t>
  </si>
  <si>
    <t>53</t>
  </si>
  <si>
    <t>3901F-A00110 01 Rámeček pro elektroinstalační přístroje, jednonásobný; d. Time; b. bílá / ledová bílá</t>
  </si>
  <si>
    <t>1002-4448</t>
  </si>
  <si>
    <t>54</t>
  </si>
  <si>
    <t>3559-A01345 Přístroj spínače jednopólového (bezšroubové svorky); řazení 1, 1So (do hořlavých podkladů B až F)</t>
  </si>
  <si>
    <t>1243-9342</t>
  </si>
  <si>
    <t>55</t>
  </si>
  <si>
    <t>SK ALFA PLUS 226 E  zářivkové svítidlo interiérové kruhové z PC, difuzor opál - pro dvě kompaktní zářivky GX24q-3</t>
  </si>
  <si>
    <t>7002-17</t>
  </si>
  <si>
    <t>KABEL SILOVÝ,IZOLACE PVC</t>
  </si>
  <si>
    <t>7002-22</t>
  </si>
  <si>
    <t>56</t>
  </si>
  <si>
    <t>CYKY-J 3x1.5 , pevně</t>
  </si>
  <si>
    <t>m</t>
  </si>
  <si>
    <t>7002-26</t>
  </si>
  <si>
    <t>57</t>
  </si>
  <si>
    <t>CYKY-J 4x1.5 , pevně</t>
  </si>
  <si>
    <t>7002-492</t>
  </si>
  <si>
    <t>7002-493</t>
  </si>
  <si>
    <t>58</t>
  </si>
  <si>
    <t>CYKY-O 2x1.5 , pevně</t>
  </si>
  <si>
    <t>1.PP - celkem</t>
  </si>
  <si>
    <t>2.NP</t>
  </si>
  <si>
    <t>59</t>
  </si>
  <si>
    <t>1123-762</t>
  </si>
  <si>
    <t>60</t>
  </si>
  <si>
    <t>KU 68 LA/1HF KRABICE UNIVERZÁLNÍ DO SÁDROKARTONU</t>
  </si>
  <si>
    <t>1123-7084</t>
  </si>
  <si>
    <t>61</t>
  </si>
  <si>
    <t>KEZ KRABICE EL. DO ZATEPLENÍ</t>
  </si>
  <si>
    <t>1123-7813</t>
  </si>
  <si>
    <t>62</t>
  </si>
  <si>
    <t>MDZ DESKA MONTÁŽNÍ DO ZATEP.</t>
  </si>
  <si>
    <t>7004-1020</t>
  </si>
  <si>
    <t>TRUBKA OHEBNÁ STŘEDNÍ  MECHANICKÁ O   DOLNOST S PROTAHOVACÍM    DRÁTEM</t>
  </si>
  <si>
    <t>7004-1021</t>
  </si>
  <si>
    <t>63</t>
  </si>
  <si>
    <t>1216E D d 16   mm, pevně</t>
  </si>
  <si>
    <t>64</t>
  </si>
  <si>
    <t>1002-629</t>
  </si>
  <si>
    <t>65</t>
  </si>
  <si>
    <t>3558E-A00652 01 Kryt spínače kolébkového, dělený; d. Time, Element; b. bílá / ledová bílá</t>
  </si>
  <si>
    <t>66</t>
  </si>
  <si>
    <t>1002-773</t>
  </si>
  <si>
    <t>67</t>
  </si>
  <si>
    <t>3901F-A00120 01 Rámeček pro elektroinstalační přístroje, dvojnásobný vodorovný; d. Time; b. bílá / ledová bílá</t>
  </si>
  <si>
    <t>1002-3233</t>
  </si>
  <si>
    <t>SVORKOVNICE PĚTIPÓLOVÁ, ELEMENT</t>
  </si>
  <si>
    <t>1002-3234</t>
  </si>
  <si>
    <t>68</t>
  </si>
  <si>
    <t>3938E-A00025 01 Svorkovnice pětipólová, s krytem, pro pohyblivý vývod 5x 2,5 mm2 Cu, pro pevný přívod 5x 4 mm2 Cu; d. Time, Element; b. bílá / ledová bílá</t>
  </si>
  <si>
    <t>69</t>
  </si>
  <si>
    <t>1002-4450</t>
  </si>
  <si>
    <t>70</t>
  </si>
  <si>
    <t>3559-A05345 Přístroj přepínače sériového (bezšroubové svorky); řazení 5 (do hořlavých podkladů B až F)</t>
  </si>
  <si>
    <t>1002-4451</t>
  </si>
  <si>
    <t>71</t>
  </si>
  <si>
    <t>3559-A06345 Přístroj přepínače střídavého (bezšroubové svorky); řazení 6, 6So (do hořlavých podkladů B až F)</t>
  </si>
  <si>
    <t>1002-4452</t>
  </si>
  <si>
    <t>72</t>
  </si>
  <si>
    <t>3559-A07345 Přístroj přepínače křížového (bezšroubové svorky); řazení 7, 7So (do hořlavých podkladů B až F)</t>
  </si>
  <si>
    <t>1002-4784</t>
  </si>
  <si>
    <t>HLÁSIČ POŽÁRU (KOUŘE A TEPLOTY)</t>
  </si>
  <si>
    <t>1002-9446</t>
  </si>
  <si>
    <t>73</t>
  </si>
  <si>
    <t>6826-84 Hlásič kouře, Busch-Rauchalarm® ProfessionalLINE; b. bílá</t>
  </si>
  <si>
    <t>1002-5163</t>
  </si>
  <si>
    <t>ZÁSUVKA NN, ELEMENT</t>
  </si>
  <si>
    <t>1002-4600</t>
  </si>
  <si>
    <t>74</t>
  </si>
  <si>
    <t>5519E-A02357 01 Zásuvka jednonásobná (bezšroubové svorky), s ochranným kolíkem, s clonkami; d. Time, Element; b. bílá / ledová bílá</t>
  </si>
  <si>
    <t>1002-8324</t>
  </si>
  <si>
    <t>ZÁSUVKA NN, VARIANT+ IP 44 (PLAST)</t>
  </si>
  <si>
    <t>1002-8325</t>
  </si>
  <si>
    <t>75</t>
  </si>
  <si>
    <t>5518N-C02510 B Zásuvka jednonásobná IP 54, s ochranným kolíkem, s víčkem; d. Variant+; b. bílá</t>
  </si>
  <si>
    <t>1047-75</t>
  </si>
  <si>
    <t>SVÍTIDLO PRŮMYSLOVÉ ŽÁROVKOVÉ</t>
  </si>
  <si>
    <t>1047-78</t>
  </si>
  <si>
    <t>76</t>
  </si>
  <si>
    <t>313 0902 60W,IP44,s košem</t>
  </si>
  <si>
    <t>1243-1751</t>
  </si>
  <si>
    <t>77</t>
  </si>
  <si>
    <t>SB 110 E zářivkové svítidlo interiérové s vypínačem a s el. předřadníkem, barva bílá - včetně zářivkové trubice spektrum 840</t>
  </si>
  <si>
    <t>1243-1754</t>
  </si>
  <si>
    <t>78</t>
  </si>
  <si>
    <t>SB 130 E zářivkové svítidlo interiérové s vypínačem a s el. předřadníkem, barva bílá - včetně zářivkové trubice spektrum 840</t>
  </si>
  <si>
    <t>1243-3443</t>
  </si>
  <si>
    <t>79</t>
  </si>
  <si>
    <t>SMO 32 OP M1h zářivkové svítidlo interiérové kruhové s nouzovým modulem 1 hod., základna z PC, difuzor z opálového akrylátu - včetně kruhové trubice G10q</t>
  </si>
  <si>
    <t>80</t>
  </si>
  <si>
    <t>81</t>
  </si>
  <si>
    <t>7002-23</t>
  </si>
  <si>
    <t>82</t>
  </si>
  <si>
    <t>CYKY-J 3x2.5 , pevně</t>
  </si>
  <si>
    <t>7002-33</t>
  </si>
  <si>
    <t>83</t>
  </si>
  <si>
    <t>CYKY-J 5x2.5 , pevně</t>
  </si>
  <si>
    <t>7002-35</t>
  </si>
  <si>
    <t>84</t>
  </si>
  <si>
    <t>CYKY-J 5x6 , pevně</t>
  </si>
  <si>
    <t>85</t>
  </si>
  <si>
    <t>7002-497</t>
  </si>
  <si>
    <t>86</t>
  </si>
  <si>
    <t>CYKY-O 3x1.5 , pevně</t>
  </si>
  <si>
    <t>7004-9015</t>
  </si>
  <si>
    <t>KABEL SILOVÝ,IZOLACE PVC,1kV</t>
  </si>
  <si>
    <t>7004-9025</t>
  </si>
  <si>
    <t>87</t>
  </si>
  <si>
    <t>AYKY-J 3x120+70 mm2 , pevně</t>
  </si>
  <si>
    <t>1042-152</t>
  </si>
  <si>
    <t>ZEMNÍCÍ SVORKA</t>
  </si>
  <si>
    <t>1042-12</t>
  </si>
  <si>
    <t>88</t>
  </si>
  <si>
    <t>ZSA16 zemnicí svorka na potrubí</t>
  </si>
  <si>
    <t>1042-13</t>
  </si>
  <si>
    <t>89</t>
  </si>
  <si>
    <t>Cu pás.ZSA16 Pásek uzemňovací Cu, 0.5m</t>
  </si>
  <si>
    <t>1042-153</t>
  </si>
  <si>
    <t>90</t>
  </si>
  <si>
    <t>ZS4 zemnicí svorka na baterie</t>
  </si>
  <si>
    <t>1030-200302</t>
  </si>
  <si>
    <t>91</t>
  </si>
  <si>
    <t>472 209 Ekvipotenciální přípojnice Industrie 295x40x6 V2A</t>
  </si>
  <si>
    <t>7002-197</t>
  </si>
  <si>
    <t>VODIČ JEDNOŽILOVÝ, IZOLACE PVC</t>
  </si>
  <si>
    <t>7002-200</t>
  </si>
  <si>
    <t>92</t>
  </si>
  <si>
    <t>CYY 4 , pevně</t>
  </si>
  <si>
    <t>7002-202</t>
  </si>
  <si>
    <t>93</t>
  </si>
  <si>
    <t>CYY 10 , pevně</t>
  </si>
  <si>
    <t>7004-10001</t>
  </si>
  <si>
    <t>UKONČENÍ KABELŮ DO</t>
  </si>
  <si>
    <t>7004-10009</t>
  </si>
  <si>
    <t>94</t>
  </si>
  <si>
    <t xml:space="preserve"> 5x4 mm2</t>
  </si>
  <si>
    <t>7004-10010</t>
  </si>
  <si>
    <t>95</t>
  </si>
  <si>
    <t xml:space="preserve"> 5x10 mm2</t>
  </si>
  <si>
    <t>7004-10006</t>
  </si>
  <si>
    <t>96</t>
  </si>
  <si>
    <t xml:space="preserve"> 4x150 mm2</t>
  </si>
  <si>
    <t>7004-10005</t>
  </si>
  <si>
    <t>97</t>
  </si>
  <si>
    <t xml:space="preserve"> 4x95 mm2</t>
  </si>
  <si>
    <t>7004-19001</t>
  </si>
  <si>
    <t>MONTÁŽ ROZVODNIC</t>
  </si>
  <si>
    <t>7004-19003</t>
  </si>
  <si>
    <t>98</t>
  </si>
  <si>
    <t xml:space="preserve"> do  50 kg</t>
  </si>
  <si>
    <t>7004-19002</t>
  </si>
  <si>
    <t>99</t>
  </si>
  <si>
    <t xml:space="preserve"> do  20 kg</t>
  </si>
  <si>
    <t>7004-19004</t>
  </si>
  <si>
    <t>100</t>
  </si>
  <si>
    <t xml:space="preserve"> do 100 kg</t>
  </si>
  <si>
    <t>7004-10033</t>
  </si>
  <si>
    <t>UKONČENÍ  VODIČŮ V ROZVADĚČÍCH</t>
  </si>
  <si>
    <t>7004-10034</t>
  </si>
  <si>
    <t>101</t>
  </si>
  <si>
    <t xml:space="preserve"> do 2,5 mm2</t>
  </si>
  <si>
    <t>7004-10035</t>
  </si>
  <si>
    <t>102</t>
  </si>
  <si>
    <t xml:space="preserve"> do 6 mm2</t>
  </si>
  <si>
    <t>7004-10046</t>
  </si>
  <si>
    <t>UKONČENÍ VODIČŮ NA SVORKOVNICI</t>
  </si>
  <si>
    <t>7004-10051</t>
  </si>
  <si>
    <t>103</t>
  </si>
  <si>
    <t xml:space="preserve"> do 120 mm2</t>
  </si>
  <si>
    <t>7004-10049</t>
  </si>
  <si>
    <t>104</t>
  </si>
  <si>
    <t xml:space="preserve"> do 70 mm2</t>
  </si>
  <si>
    <t>105</t>
  </si>
  <si>
    <t>9999-1280</t>
  </si>
  <si>
    <t>HODINOVE ZUCTOVACI SAZBY</t>
  </si>
  <si>
    <t>9999-1288</t>
  </si>
  <si>
    <t>106</t>
  </si>
  <si>
    <t xml:space="preserve"> Zkusebni provoz</t>
  </si>
  <si>
    <t>hod</t>
  </si>
  <si>
    <t>9999-1290</t>
  </si>
  <si>
    <t>107</t>
  </si>
  <si>
    <t xml:space="preserve"> Zabezpeceni pracoviste</t>
  </si>
  <si>
    <t>9999-1291</t>
  </si>
  <si>
    <t>108</t>
  </si>
  <si>
    <t xml:space="preserve"> Montaz</t>
  </si>
  <si>
    <t>9999-1294</t>
  </si>
  <si>
    <t>KOORDINACE POSTUPU PRACI</t>
  </si>
  <si>
    <t>9999-1295</t>
  </si>
  <si>
    <t>109</t>
  </si>
  <si>
    <t xml:space="preserve"> S ostatnimi profesemi</t>
  </si>
  <si>
    <t>9999-1296</t>
  </si>
  <si>
    <t>PROVEDENI REVIZNICH ZKOUSEK</t>
  </si>
  <si>
    <t>9999-1297</t>
  </si>
  <si>
    <t>DLE CSN 331500</t>
  </si>
  <si>
    <t>9999-1298</t>
  </si>
  <si>
    <t>110</t>
  </si>
  <si>
    <t xml:space="preserve"> Revizni technik</t>
  </si>
  <si>
    <t>2.NP - celkem</t>
  </si>
  <si>
    <t>Hromosvody</t>
  </si>
  <si>
    <t>1030-200098</t>
  </si>
  <si>
    <t>111</t>
  </si>
  <si>
    <t>810 304 Pásek 30x4mm FeZn Z500</t>
  </si>
  <si>
    <t>1030-200119</t>
  </si>
  <si>
    <t>112</t>
  </si>
  <si>
    <t>860 130 Vývod uzemnění z vyrovnaného drátu Rd 10- 3000 mm, nerez V4A</t>
  </si>
  <si>
    <t>9999-1283</t>
  </si>
  <si>
    <t>113</t>
  </si>
  <si>
    <t xml:space="preserve"> Uprava stavajiciho zarizeni</t>
  </si>
  <si>
    <t>114</t>
  </si>
  <si>
    <t>115</t>
  </si>
  <si>
    <t>Hromosvody - celkem</t>
  </si>
  <si>
    <t>116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</si>
  <si>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</si>
  <si>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</si>
  <si>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</si>
  <si>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</si>
  <si>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</si>
  <si>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</si>
  <si>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</si>
  <si>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</si>
  <si>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</si>
  <si>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</si>
  <si>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</si>
  <si>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</si>
  <si>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</si>
  <si>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</si>
  <si>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</si>
  <si>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</si>
  <si>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</si>
  <si>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</si>
  <si>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</si>
  <si>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</si>
  <si>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</si>
  <si>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</si>
  <si>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</si>
  <si>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</si>
  <si>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</si>
  <si>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</si>
  <si>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</si>
  <si>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</si>
  <si>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</si>
  <si>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</si>
  <si>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 xml:space="preserve">  1.PP</t>
  </si>
  <si>
    <t xml:space="preserve">  2.NP</t>
  </si>
  <si>
    <t xml:space="preserve">  Hromosvody</t>
  </si>
  <si>
    <t xml:space="preserve">Silnoproudá a slaboproudá elektroinstalace - 1.etapa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</si>
</sst>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ᬀ烤㰨x☸=_x0008_"/>
      <charset val="238"/>
    </font>
    <font>
      <b/>
      <sz val="11"/>
      <color rgb="FF000000"/>
      <name val="敓潧⁥䥕ᬀ烤㰨x☸=_x0008_"/>
      <charset val="238"/>
    </font>
    <font>
      <b/>
      <sz val="10"/>
      <color rgb="FF000000"/>
      <name val="敓潧⁥䥕ᬀ烤㰨x☸=_x0008_"/>
      <charset val="238"/>
    </font>
    <font>
      <b/>
      <sz val="9"/>
      <color rgb="FF000000"/>
      <name val="敓潧⁥䥕ᬀ烤㰨x☸=_x0008_"/>
      <charset val="238"/>
    </font>
    <font>
      <i/>
      <sz val="10"/>
      <color rgb="FF000000"/>
      <name val="敓潧⁥䥕ᬀ烤㰨x☸=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tabSelected="1" topLeftCell="A10" workbookViewId="0">
      <selection activeCell="B6" sqref="B6"/>
    </sheetView>
  </sheetViews>
  <sheetFormatPr defaultRowHeight="15"/>
  <cols>
    <col min="1" max="1" width="26.28515625" style="1" bestFit="1" customWidth="1"/>
    <col min="2" max="2" width="63.5703125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6.25">
      <c r="A3" s="2" t="s">
        <v>4</v>
      </c>
      <c r="B3" s="5" t="s">
        <v>5</v>
      </c>
      <c r="C3" s="3"/>
    </row>
    <row r="4" spans="1:3" ht="26.25">
      <c r="A4" s="2" t="s">
        <v>6</v>
      </c>
      <c r="B4" s="5" t="s">
        <v>425</v>
      </c>
      <c r="C4" s="3"/>
    </row>
    <row r="5" spans="1:3">
      <c r="A5" s="2" t="s">
        <v>7</v>
      </c>
      <c r="B5" s="6" t="s">
        <v>8</v>
      </c>
      <c r="C5" s="3"/>
    </row>
    <row r="6" spans="1:3">
      <c r="A6" s="2" t="s">
        <v>9</v>
      </c>
      <c r="B6" s="6" t="s">
        <v>10</v>
      </c>
      <c r="C6" s="3"/>
    </row>
    <row r="7" spans="1:3">
      <c r="A7" s="2" t="s">
        <v>11</v>
      </c>
      <c r="B7" s="6" t="s">
        <v>12</v>
      </c>
      <c r="C7" s="3"/>
    </row>
    <row r="8" spans="1:3">
      <c r="A8" s="2" t="s">
        <v>13</v>
      </c>
      <c r="B8" s="6" t="s">
        <v>12</v>
      </c>
      <c r="C8" s="3"/>
    </row>
    <row r="9" spans="1:3">
      <c r="A9" s="2" t="s">
        <v>14</v>
      </c>
      <c r="B9" s="6" t="s">
        <v>15</v>
      </c>
      <c r="C9" s="3"/>
    </row>
    <row r="10" spans="1:3">
      <c r="A10" s="2" t="s">
        <v>16</v>
      </c>
      <c r="B10" s="6" t="s">
        <v>12</v>
      </c>
      <c r="C10" s="3"/>
    </row>
    <row r="11" spans="1:3">
      <c r="A11" s="2" t="s">
        <v>17</v>
      </c>
      <c r="B11" s="6" t="s">
        <v>12</v>
      </c>
      <c r="C11" s="3"/>
    </row>
    <row r="12" spans="1:3">
      <c r="A12" s="2" t="s">
        <v>18</v>
      </c>
      <c r="B12" s="6" t="s">
        <v>12</v>
      </c>
      <c r="C12" s="3"/>
    </row>
    <row r="13" spans="1:3">
      <c r="A13" s="2" t="s">
        <v>19</v>
      </c>
      <c r="B13" s="6" t="s">
        <v>12</v>
      </c>
      <c r="C13" s="3"/>
    </row>
    <row r="14" spans="1:3">
      <c r="A14" s="2" t="s">
        <v>20</v>
      </c>
      <c r="B14" s="6" t="s">
        <v>21</v>
      </c>
      <c r="C14" s="3"/>
    </row>
    <row r="15" spans="1:3">
      <c r="A15" s="2" t="s">
        <v>12</v>
      </c>
      <c r="B15" s="7" t="s">
        <v>12</v>
      </c>
      <c r="C15" s="3"/>
    </row>
    <row r="16" spans="1:3">
      <c r="A16" s="2" t="s">
        <v>22</v>
      </c>
      <c r="B16" s="8" t="s">
        <v>23</v>
      </c>
      <c r="C16" s="3"/>
    </row>
    <row r="17" spans="1:3">
      <c r="A17" s="2" t="s">
        <v>24</v>
      </c>
      <c r="B17" s="8" t="s">
        <v>25</v>
      </c>
      <c r="C17" s="3"/>
    </row>
    <row r="18" spans="1:3">
      <c r="A18" s="2" t="s">
        <v>26</v>
      </c>
      <c r="B18" s="8" t="s">
        <v>27</v>
      </c>
      <c r="C18" s="3"/>
    </row>
    <row r="19" spans="1:3">
      <c r="A19" s="2" t="s">
        <v>28</v>
      </c>
      <c r="B19" s="8" t="s">
        <v>29</v>
      </c>
      <c r="C19" s="3"/>
    </row>
    <row r="20" spans="1:3">
      <c r="A20" s="2" t="s">
        <v>30</v>
      </c>
      <c r="B20" s="8" t="s">
        <v>29</v>
      </c>
      <c r="C20" s="3"/>
    </row>
    <row r="21" spans="1:3">
      <c r="A21" s="2" t="s">
        <v>31</v>
      </c>
      <c r="B21" s="8" t="s">
        <v>29</v>
      </c>
      <c r="C21" s="3"/>
    </row>
    <row r="22" spans="1:3">
      <c r="A22" s="2" t="s">
        <v>32</v>
      </c>
      <c r="B22" s="8" t="s">
        <v>29</v>
      </c>
      <c r="C22" s="3"/>
    </row>
    <row r="23" spans="1:3">
      <c r="A23" s="2" t="s">
        <v>33</v>
      </c>
      <c r="B23" s="8" t="s">
        <v>29</v>
      </c>
      <c r="C23" s="3"/>
    </row>
    <row r="24" spans="1:3">
      <c r="A24" s="2" t="s">
        <v>34</v>
      </c>
      <c r="B24" s="8" t="s">
        <v>29</v>
      </c>
      <c r="C24" s="3"/>
    </row>
    <row r="25" spans="1:3">
      <c r="A25" s="2" t="s">
        <v>35</v>
      </c>
      <c r="B25" s="8" t="s">
        <v>29</v>
      </c>
      <c r="C25" s="3"/>
    </row>
    <row r="26" spans="1:3">
      <c r="A26" s="2" t="s">
        <v>36</v>
      </c>
      <c r="B26" s="8" t="s">
        <v>37</v>
      </c>
      <c r="C26" s="3"/>
    </row>
    <row r="27" spans="1:3">
      <c r="A27" s="2" t="s">
        <v>38</v>
      </c>
      <c r="B27" s="8" t="s">
        <v>29</v>
      </c>
      <c r="C27" s="3"/>
    </row>
    <row r="28" spans="1:3">
      <c r="A28" s="2" t="s">
        <v>39</v>
      </c>
      <c r="B28" s="8" t="s">
        <v>29</v>
      </c>
      <c r="C28" s="3"/>
    </row>
    <row r="29" spans="1:3">
      <c r="A29" s="2" t="s">
        <v>40</v>
      </c>
      <c r="B29" s="8" t="s">
        <v>29</v>
      </c>
      <c r="C29" s="3"/>
    </row>
    <row r="30" spans="1:3">
      <c r="A30" s="2" t="s">
        <v>41</v>
      </c>
      <c r="B30" s="8" t="s">
        <v>29</v>
      </c>
      <c r="C30" s="3"/>
    </row>
    <row r="31" spans="1:3" ht="24.75">
      <c r="A31" s="9" t="s">
        <v>42</v>
      </c>
      <c r="B31" s="8" t="s">
        <v>43</v>
      </c>
      <c r="C31" s="3"/>
    </row>
    <row r="32" spans="1:3">
      <c r="A32" s="2" t="s">
        <v>44</v>
      </c>
      <c r="B32" s="8" t="s">
        <v>45</v>
      </c>
      <c r="C32" s="3"/>
    </row>
    <row r="33" spans="1:2">
      <c r="A33" s="1" t="s">
        <v>46</v>
      </c>
      <c r="B33" s="1">
        <v>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2"/>
  <sheetViews>
    <sheetView topLeftCell="A16" workbookViewId="0"/>
  </sheetViews>
  <sheetFormatPr defaultRowHeight="15"/>
  <cols>
    <col min="1" max="1" width="37.140625" style="1" bestFit="1" customWidth="1"/>
    <col min="2" max="2" width="8.7109375" style="11" bestFit="1" customWidth="1"/>
    <col min="3" max="3" width="11" style="11" bestFit="1" customWidth="1"/>
    <col min="6" max="6" width="0" style="10" hidden="1" customWidth="1"/>
  </cols>
  <sheetData>
    <row r="1" spans="1:4">
      <c r="A1" s="2" t="s">
        <v>0</v>
      </c>
      <c r="B1" s="12" t="s">
        <v>394</v>
      </c>
      <c r="C1" s="12" t="s">
        <v>395</v>
      </c>
      <c r="D1" s="3"/>
    </row>
    <row r="2" spans="1:4">
      <c r="A2" s="6" t="s">
        <v>396</v>
      </c>
      <c r="B2" s="17"/>
      <c r="C2" s="17"/>
      <c r="D2" s="3"/>
    </row>
    <row r="3" spans="1:4">
      <c r="A3" s="7" t="s">
        <v>397</v>
      </c>
      <c r="B3" s="14">
        <f>(Rozpočet!G65)</f>
        <v>0</v>
      </c>
      <c r="C3" s="14"/>
      <c r="D3" s="3"/>
    </row>
    <row r="4" spans="1:4">
      <c r="A4" s="7" t="s">
        <v>398</v>
      </c>
      <c r="B4" s="14">
        <f>B3 * Parametry!B16 / 100</f>
        <v>0</v>
      </c>
      <c r="C4" s="14">
        <f>B3 * Parametry!B17 / 100</f>
        <v>0</v>
      </c>
      <c r="D4" s="3"/>
    </row>
    <row r="5" spans="1:4">
      <c r="A5" s="7" t="s">
        <v>399</v>
      </c>
      <c r="B5" s="14"/>
      <c r="C5" s="14">
        <f>(Rozpočet!G169) + 0</f>
        <v>0</v>
      </c>
      <c r="D5" s="3"/>
    </row>
    <row r="6" spans="1:4">
      <c r="A6" s="7" t="s">
        <v>400</v>
      </c>
      <c r="B6" s="14"/>
      <c r="C6" s="14">
        <f>(Rozpočet!I65) + (Rozpočet!I169) + 0</f>
        <v>0</v>
      </c>
      <c r="D6" s="3"/>
    </row>
    <row r="7" spans="1:4">
      <c r="A7" s="8" t="s">
        <v>401</v>
      </c>
      <c r="B7" s="18">
        <f>B3 + B4</f>
        <v>0</v>
      </c>
      <c r="C7" s="18">
        <f>C3 + C4 + C5 + C6</f>
        <v>0</v>
      </c>
      <c r="D7" s="3"/>
    </row>
    <row r="8" spans="1:4">
      <c r="A8" s="7" t="s">
        <v>402</v>
      </c>
      <c r="B8" s="14"/>
      <c r="C8" s="14">
        <f>(C5 + C6) * Parametry!B18 / 100</f>
        <v>0</v>
      </c>
      <c r="D8" s="3"/>
    </row>
    <row r="9" spans="1:4">
      <c r="A9" s="7" t="s">
        <v>403</v>
      </c>
      <c r="B9" s="14"/>
      <c r="C9" s="14">
        <f>0 + 0</f>
        <v>0</v>
      </c>
      <c r="D9" s="3"/>
    </row>
    <row r="10" spans="1:4">
      <c r="A10" s="7" t="s">
        <v>404</v>
      </c>
      <c r="B10" s="14"/>
      <c r="C10" s="14">
        <f>0 + 0</f>
        <v>0</v>
      </c>
      <c r="D10" s="3"/>
    </row>
    <row r="11" spans="1:4">
      <c r="A11" s="7" t="s">
        <v>405</v>
      </c>
      <c r="B11" s="14"/>
      <c r="C11" s="14">
        <f>(C9 + C10) * Parametry!B19 / 100</f>
        <v>0</v>
      </c>
      <c r="D11" s="3"/>
    </row>
    <row r="12" spans="1:4">
      <c r="A12" s="8" t="s">
        <v>406</v>
      </c>
      <c r="B12" s="18">
        <f>B7</f>
        <v>0</v>
      </c>
      <c r="C12" s="18">
        <f>C7 + C8 + C9 + C10 + C11</f>
        <v>0</v>
      </c>
      <c r="D12" s="3"/>
    </row>
    <row r="13" spans="1:4">
      <c r="A13" s="7" t="s">
        <v>407</v>
      </c>
      <c r="B13" s="14"/>
      <c r="C13" s="14">
        <f>(B12 + C12) * Parametry!B20 / 100</f>
        <v>0</v>
      </c>
      <c r="D13" s="3"/>
    </row>
    <row r="14" spans="1:4">
      <c r="A14" s="7" t="s">
        <v>408</v>
      </c>
      <c r="B14" s="14"/>
      <c r="C14" s="14">
        <f>(B12 + C12) * Parametry!B21 / 100</f>
        <v>0</v>
      </c>
      <c r="D14" s="3"/>
    </row>
    <row r="15" spans="1:4">
      <c r="A15" s="7" t="s">
        <v>409</v>
      </c>
      <c r="B15" s="14"/>
      <c r="C15" s="14">
        <f>(B7 + C7) * Parametry!B22 / 100</f>
        <v>0</v>
      </c>
      <c r="D15" s="3"/>
    </row>
    <row r="16" spans="1:4">
      <c r="A16" s="6" t="s">
        <v>410</v>
      </c>
      <c r="B16" s="17"/>
      <c r="C16" s="17">
        <f>B12 + C12 + C13 + C14 + C15</f>
        <v>0</v>
      </c>
      <c r="D16" s="3"/>
    </row>
    <row r="17" spans="1:4">
      <c r="A17" s="7" t="s">
        <v>12</v>
      </c>
      <c r="B17" s="14"/>
      <c r="C17" s="14"/>
      <c r="D17" s="3"/>
    </row>
    <row r="18" spans="1:4">
      <c r="A18" s="6" t="s">
        <v>411</v>
      </c>
      <c r="B18" s="17"/>
      <c r="C18" s="17"/>
      <c r="D18" s="3"/>
    </row>
    <row r="19" spans="1:4">
      <c r="A19" s="7" t="s">
        <v>412</v>
      </c>
      <c r="B19" s="14"/>
      <c r="C19" s="14">
        <f>C12 * Parametry!B23 / 100</f>
        <v>0</v>
      </c>
      <c r="D19" s="3"/>
    </row>
    <row r="20" spans="1:4">
      <c r="A20" s="7" t="s">
        <v>413</v>
      </c>
      <c r="B20" s="14"/>
      <c r="C20" s="14">
        <f>C12 * Parametry!B24 / 100</f>
        <v>0</v>
      </c>
      <c r="D20" s="3"/>
    </row>
    <row r="21" spans="1:4">
      <c r="A21" s="6" t="s">
        <v>414</v>
      </c>
      <c r="B21" s="17"/>
      <c r="C21" s="17">
        <f>C19 + C20</f>
        <v>0</v>
      </c>
      <c r="D21" s="3"/>
    </row>
    <row r="22" spans="1:4">
      <c r="A22" s="7" t="s">
        <v>415</v>
      </c>
      <c r="B22" s="14"/>
      <c r="C22" s="14">
        <f>Parametry!B25 * Parametry!B28 * (C16 * Parametry!B27)^Parametry!B26</f>
        <v>0</v>
      </c>
      <c r="D22" s="3"/>
    </row>
    <row r="23" spans="1:4">
      <c r="A23" s="7" t="s">
        <v>12</v>
      </c>
      <c r="B23" s="14"/>
      <c r="C23" s="14"/>
      <c r="D23" s="3"/>
    </row>
    <row r="24" spans="1:4">
      <c r="A24" s="4" t="s">
        <v>416</v>
      </c>
      <c r="B24" s="13"/>
      <c r="C24" s="13">
        <f>C16 + C21 + C22</f>
        <v>0</v>
      </c>
      <c r="D24" s="3"/>
    </row>
    <row r="25" spans="1:4">
      <c r="A25" s="7" t="s">
        <v>417</v>
      </c>
      <c r="B25" s="14">
        <f>(SUM(Rozpočet!G58:G64)+SUM(Rozpočet!G68:G79,Rozpočet!G82:G155,Rozpočet!G158:G165,Rozpočet!G168)) + (SUM(Rozpočet!I58:I64)+SUM(Rozpočet!I68:I79,Rozpočet!I82:I155,Rozpočet!I158:I165)) + B4 + C4 + C8 + C11 + C13 + C14 + C15 + C21 + C22</f>
        <v>0</v>
      </c>
      <c r="C25" s="14">
        <f>B25 * Parametry!B31 / 100</f>
        <v>0</v>
      </c>
      <c r="D25" s="3"/>
    </row>
    <row r="26" spans="1:4">
      <c r="A26" s="7" t="s">
        <v>418</v>
      </c>
      <c r="B26" s="14">
        <f>(SUM(Rozpočet!G63)+SUM(Rozpočet!G69,Rozpočet!G71,Rozpočet!G75,Rozpočet!G78,Rozpočet!G86,Rozpočet!G88,Rozpočet!G91,Rozpočet!G94,Rozpočet!G100,Rozpočet!G102,Rozpočet!G104,Rozpočet!G106,Rozpočet!G112,Rozpočet!G117,Rozpočet!G120,Rozpočet!G122,Rozpočet!G127,Rozpočet!G130,Rozpočet!G135,Rozpočet!G139,Rozpočet!G142,Rozpočet!G145,Rozpočet!G147,Rozpočet!G151,Rozpočet!G153:G154,Rozpočet!G160,Rozpočet!G163:G164)) + (SUM(Rozpočet!I63)+SUM(Rozpočet!I69,Rozpočet!I71,Rozpočet!I75,Rozpočet!I78,Rozpočet!I86,Rozpočet!I88,Rozpočet!I91,Rozpočet!I94,Rozpočet!I100,Rozpočet!I102,Rozpočet!I104,Rozpočet!I106,Rozpočet!I112,Rozpočet!I117,Rozpočet!I120,Rozpočet!I122,Rozpočet!I127,Rozpočet!I130,Rozpočet!I135,Rozpočet!I139,Rozpočet!I142,Rozpočet!I145,Rozpočet!I147,Rozpočet!I151,Rozpočet!I153:I154,Rozpočet!I160,Rozpočet!I163:I164))</f>
        <v>0</v>
      </c>
      <c r="C26" s="14">
        <f>B26 * Parametry!B32 / 100</f>
        <v>0</v>
      </c>
      <c r="D26" s="3"/>
    </row>
    <row r="27" spans="1:4">
      <c r="A27" s="4" t="s">
        <v>419</v>
      </c>
      <c r="B27" s="13"/>
      <c r="C27" s="13">
        <f>C24 + C25 + C26</f>
        <v>0</v>
      </c>
      <c r="D27" s="3"/>
    </row>
    <row r="28" spans="1:4">
      <c r="A28" s="7" t="s">
        <v>12</v>
      </c>
      <c r="B28" s="14"/>
      <c r="C28" s="14"/>
      <c r="D28" s="3"/>
    </row>
    <row r="29" spans="1:4">
      <c r="A29" s="7" t="s">
        <v>420</v>
      </c>
      <c r="B29" s="14"/>
      <c r="C29" s="14">
        <f>C24 * Parametry!B29 / 100</f>
        <v>0</v>
      </c>
      <c r="D29" s="3"/>
    </row>
    <row r="30" spans="1:4">
      <c r="A30" s="7" t="s">
        <v>420</v>
      </c>
      <c r="B30" s="14"/>
      <c r="C30" s="14">
        <f>C24 * Parametry!B30 / 100</f>
        <v>0</v>
      </c>
      <c r="D30" s="3"/>
    </row>
    <row r="31" spans="1:4">
      <c r="A31" s="6" t="s">
        <v>421</v>
      </c>
      <c r="B31" s="19" t="s">
        <v>51</v>
      </c>
      <c r="C31" s="19" t="s">
        <v>53</v>
      </c>
      <c r="D31" s="3"/>
    </row>
    <row r="32" spans="1:4">
      <c r="A32" s="7" t="s">
        <v>57</v>
      </c>
      <c r="B32" s="14">
        <f>(Rozpočet!G7)</f>
        <v>0</v>
      </c>
      <c r="C32" s="14">
        <f>(Rozpočet!I7)</f>
        <v>0</v>
      </c>
      <c r="D32" s="3"/>
    </row>
    <row r="33" spans="1:4">
      <c r="A33" s="7" t="s">
        <v>72</v>
      </c>
      <c r="B33" s="14">
        <f>(Rozpočet!G24)</f>
        <v>0</v>
      </c>
      <c r="C33" s="14">
        <f>(Rozpočet!I24)</f>
        <v>0</v>
      </c>
      <c r="D33" s="3"/>
    </row>
    <row r="34" spans="1:4">
      <c r="A34" s="7" t="s">
        <v>105</v>
      </c>
      <c r="B34" s="14">
        <f>(Rozpočet!G36)</f>
        <v>0</v>
      </c>
      <c r="C34" s="14">
        <f>(Rozpočet!I36)</f>
        <v>0</v>
      </c>
      <c r="D34" s="3"/>
    </row>
    <row r="35" spans="1:4">
      <c r="A35" s="7" t="s">
        <v>131</v>
      </c>
      <c r="B35" s="14">
        <f>(Rozpočet!G48)</f>
        <v>0</v>
      </c>
      <c r="C35" s="14">
        <f>(Rozpočet!I48)</f>
        <v>0</v>
      </c>
      <c r="D35" s="3"/>
    </row>
    <row r="36" spans="1:4">
      <c r="A36" s="7" t="s">
        <v>143</v>
      </c>
      <c r="B36" s="14">
        <f>(Rozpočet!G56)</f>
        <v>0</v>
      </c>
      <c r="C36" s="14">
        <f>(Rozpočet!I56)</f>
        <v>0</v>
      </c>
      <c r="D36" s="3"/>
    </row>
    <row r="37" spans="1:4">
      <c r="A37" s="7" t="s">
        <v>154</v>
      </c>
      <c r="B37" s="14">
        <f>(Rozpočet!G65)</f>
        <v>0</v>
      </c>
      <c r="C37" s="14">
        <f>(Rozpočet!I65)</f>
        <v>0</v>
      </c>
      <c r="D37" s="3"/>
    </row>
    <row r="38" spans="1:4">
      <c r="A38" s="7" t="s">
        <v>166</v>
      </c>
      <c r="B38" s="14">
        <f>(Rozpočet!G169)</f>
        <v>0</v>
      </c>
      <c r="C38" s="14">
        <f>(Rozpočet!I169)</f>
        <v>0</v>
      </c>
      <c r="D38" s="3"/>
    </row>
    <row r="39" spans="1:4">
      <c r="A39" s="7" t="s">
        <v>422</v>
      </c>
      <c r="B39" s="14">
        <f>(Rozpočet!G80)</f>
        <v>0</v>
      </c>
      <c r="C39" s="14">
        <f>(Rozpočet!I80)</f>
        <v>0</v>
      </c>
      <c r="D39" s="3"/>
    </row>
    <row r="40" spans="1:4">
      <c r="A40" s="7" t="s">
        <v>423</v>
      </c>
      <c r="B40" s="14">
        <f>(Rozpočet!G156)</f>
        <v>0</v>
      </c>
      <c r="C40" s="14">
        <f>(Rozpočet!I156)</f>
        <v>0</v>
      </c>
      <c r="D40" s="3"/>
    </row>
    <row r="41" spans="1:4">
      <c r="A41" s="7" t="s">
        <v>424</v>
      </c>
      <c r="B41" s="14">
        <f>(Rozpočet!G166)</f>
        <v>0</v>
      </c>
      <c r="C41" s="14">
        <f>(Rozpočet!I166)</f>
        <v>0</v>
      </c>
      <c r="D41" s="3"/>
    </row>
    <row r="42" spans="1:4">
      <c r="A42" s="7" t="s">
        <v>12</v>
      </c>
      <c r="B42" s="14"/>
      <c r="C42" s="14"/>
      <c r="D42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70"/>
  <sheetViews>
    <sheetView workbookViewId="0">
      <selection activeCell="H3" sqref="H3:H188"/>
    </sheetView>
  </sheetViews>
  <sheetFormatPr defaultRowHeight="15"/>
  <cols>
    <col min="1" max="1" width="11.28515625" style="1" bestFit="1" customWidth="1"/>
    <col min="2" max="2" width="5.7109375" style="1" bestFit="1" customWidth="1"/>
    <col min="3" max="3" width="118.140625" style="1" bestFit="1" customWidth="1"/>
    <col min="4" max="4" width="3.42578125" style="1" bestFit="1" customWidth="1"/>
    <col min="5" max="5" width="6.42578125" style="11" bestFit="1" customWidth="1"/>
    <col min="6" max="6" width="7.85546875" style="11" bestFit="1" customWidth="1"/>
    <col min="7" max="7" width="12" style="11" bestFit="1" customWidth="1"/>
    <col min="8" max="8" width="7" style="11" bestFit="1" customWidth="1"/>
    <col min="9" max="9" width="11.7109375" style="11" bestFit="1" customWidth="1"/>
    <col min="10" max="10" width="7.85546875" style="11" bestFit="1" customWidth="1"/>
    <col min="11" max="11" width="11" style="11" bestFit="1" customWidth="1"/>
    <col min="14" max="14" width="9" style="10" hidden="1" customWidth="1"/>
  </cols>
  <sheetData>
    <row r="1" spans="1:14">
      <c r="A1" s="2" t="s">
        <v>47</v>
      </c>
      <c r="B1" s="2" t="s">
        <v>48</v>
      </c>
      <c r="C1" s="2" t="s">
        <v>0</v>
      </c>
      <c r="D1" s="2" t="s">
        <v>49</v>
      </c>
      <c r="E1" s="12" t="s">
        <v>50</v>
      </c>
      <c r="F1" s="12" t="s">
        <v>51</v>
      </c>
      <c r="G1" s="12" t="s">
        <v>52</v>
      </c>
      <c r="H1" s="12" t="s">
        <v>53</v>
      </c>
      <c r="I1" s="12" t="s">
        <v>54</v>
      </c>
      <c r="J1" s="12" t="s">
        <v>55</v>
      </c>
      <c r="K1" s="12" t="s">
        <v>56</v>
      </c>
      <c r="L1" s="3"/>
      <c r="M1" s="3"/>
      <c r="N1" s="10">
        <f>Parametry!B33/100*G68+Parametry!B33/100*G70+Parametry!B33/100*G72+Parametry!B33/100*G73+Parametry!B33/100*G74+Parametry!B33/100*G76+Parametry!B33/100*G77+Parametry!B33/100*G79+Parametry!B33/100*G82+Parametry!B33/100*G83+Parametry!B33/100*G84+Parametry!B33/100*G85+Parametry!B33/100*G87+Parametry!B33/100*G89+Parametry!B33/100*G90+Parametry!B33/100*G92+Parametry!B33/100*G93+Parametry!B33/100*G95+Parametry!B33/100*G96+Parametry!B33/100*G97+Parametry!B33/100*G98+Parametry!B33/100*G99+Parametry!B33/100*G101</f>
        <v>0</v>
      </c>
    </row>
    <row r="2" spans="1:14">
      <c r="A2" s="4" t="s">
        <v>12</v>
      </c>
      <c r="B2" s="4" t="s">
        <v>12</v>
      </c>
      <c r="C2" s="4" t="s">
        <v>57</v>
      </c>
      <c r="D2" s="4" t="s">
        <v>12</v>
      </c>
      <c r="E2" s="13"/>
      <c r="F2" s="13"/>
      <c r="G2" s="13"/>
      <c r="H2" s="13"/>
      <c r="I2" s="13"/>
      <c r="J2" s="13"/>
      <c r="K2" s="13"/>
      <c r="L2" s="3"/>
      <c r="M2" s="3"/>
      <c r="N2" s="10">
        <f>N1+Parametry!B33/100*G103+Parametry!B33/100*G105+Parametry!B33/100*G107+Parametry!B33/100*G108+Parametry!B33/100*G109+Parametry!B33/100*G110+Parametry!B33/100*G111+Parametry!B33/100*G113+Parametry!B33/100*G114+Parametry!B33/100*G115+Parametry!B33/100*G116+Parametry!B33/100*G118+Parametry!B33/100*G119+Parametry!B33/100*G121+Parametry!B33/100*G123+Parametry!B33/100*G124+Parametry!B33/100*G125+Parametry!B33/100*G126+Parametry!B33/100*G128+Parametry!B33/100*G129+Parametry!B33/100*G131+Parametry!B33/100*G132</f>
        <v>0</v>
      </c>
    </row>
    <row r="3" spans="1:14">
      <c r="A3" s="7" t="s">
        <v>58</v>
      </c>
      <c r="B3" s="7" t="s">
        <v>59</v>
      </c>
      <c r="C3" s="7" t="s">
        <v>60</v>
      </c>
      <c r="D3" s="7" t="s">
        <v>61</v>
      </c>
      <c r="E3" s="14">
        <v>3</v>
      </c>
      <c r="F3" s="14"/>
      <c r="G3" s="14">
        <f>E3*F3</f>
        <v>0</v>
      </c>
      <c r="H3" s="14"/>
      <c r="I3" s="14">
        <f>E3*H3</f>
        <v>0</v>
      </c>
      <c r="J3" s="14">
        <f t="shared" ref="J3:K6" si="0">F3+H3</f>
        <v>0</v>
      </c>
      <c r="K3" s="14">
        <f t="shared" si="0"/>
        <v>0</v>
      </c>
      <c r="L3" s="3"/>
      <c r="M3" s="3"/>
    </row>
    <row r="4" spans="1:14">
      <c r="A4" s="7" t="s">
        <v>62</v>
      </c>
      <c r="B4" s="7" t="s">
        <v>63</v>
      </c>
      <c r="C4" s="7" t="s">
        <v>64</v>
      </c>
      <c r="D4" s="7" t="s">
        <v>61</v>
      </c>
      <c r="E4" s="14">
        <v>3</v>
      </c>
      <c r="F4" s="14"/>
      <c r="G4" s="14">
        <f>E4*F4</f>
        <v>0</v>
      </c>
      <c r="H4" s="14"/>
      <c r="I4" s="14">
        <f>E4*H4</f>
        <v>0</v>
      </c>
      <c r="J4" s="14">
        <f t="shared" si="0"/>
        <v>0</v>
      </c>
      <c r="K4" s="14">
        <f t="shared" si="0"/>
        <v>0</v>
      </c>
      <c r="L4" s="3"/>
      <c r="M4" s="3"/>
    </row>
    <row r="5" spans="1:14">
      <c r="A5" s="7" t="s">
        <v>65</v>
      </c>
      <c r="B5" s="7" t="s">
        <v>66</v>
      </c>
      <c r="C5" s="7" t="s">
        <v>67</v>
      </c>
      <c r="D5" s="7" t="s">
        <v>61</v>
      </c>
      <c r="E5" s="14">
        <v>1</v>
      </c>
      <c r="F5" s="14"/>
      <c r="G5" s="14">
        <f>E5*F5</f>
        <v>0</v>
      </c>
      <c r="H5" s="14"/>
      <c r="I5" s="14">
        <f>E5*H5</f>
        <v>0</v>
      </c>
      <c r="J5" s="14">
        <f t="shared" si="0"/>
        <v>0</v>
      </c>
      <c r="K5" s="14">
        <f t="shared" si="0"/>
        <v>0</v>
      </c>
      <c r="L5" s="3"/>
      <c r="M5" s="3"/>
    </row>
    <row r="6" spans="1:14">
      <c r="A6" s="7" t="s">
        <v>68</v>
      </c>
      <c r="B6" s="7" t="s">
        <v>69</v>
      </c>
      <c r="C6" s="7" t="s">
        <v>70</v>
      </c>
      <c r="D6" s="7" t="s">
        <v>61</v>
      </c>
      <c r="E6" s="14">
        <v>3</v>
      </c>
      <c r="F6" s="14"/>
      <c r="G6" s="14">
        <f>E6*F6</f>
        <v>0</v>
      </c>
      <c r="H6" s="14"/>
      <c r="I6" s="14">
        <f>E6*H6</f>
        <v>0</v>
      </c>
      <c r="J6" s="14">
        <f t="shared" si="0"/>
        <v>0</v>
      </c>
      <c r="K6" s="14">
        <f t="shared" si="0"/>
        <v>0</v>
      </c>
      <c r="L6" s="3"/>
      <c r="M6" s="3"/>
    </row>
    <row r="7" spans="1:14">
      <c r="A7" s="4" t="s">
        <v>12</v>
      </c>
      <c r="B7" s="4" t="s">
        <v>12</v>
      </c>
      <c r="C7" s="4" t="s">
        <v>71</v>
      </c>
      <c r="D7" s="4" t="s">
        <v>12</v>
      </c>
      <c r="E7" s="13"/>
      <c r="F7" s="13"/>
      <c r="G7" s="13">
        <f>SUM(G3:G6)</f>
        <v>0</v>
      </c>
      <c r="H7" s="13"/>
      <c r="I7" s="13">
        <f>SUM(I3:I6)</f>
        <v>0</v>
      </c>
      <c r="J7" s="13"/>
      <c r="K7" s="13">
        <f>SUM(K3:K6)</f>
        <v>0</v>
      </c>
      <c r="L7" s="3"/>
      <c r="M7" s="3"/>
    </row>
    <row r="8" spans="1:14">
      <c r="A8" s="4" t="s">
        <v>12</v>
      </c>
      <c r="B8" s="4" t="s">
        <v>12</v>
      </c>
      <c r="C8" s="4" t="s">
        <v>72</v>
      </c>
      <c r="D8" s="4" t="s">
        <v>12</v>
      </c>
      <c r="E8" s="13"/>
      <c r="F8" s="13"/>
      <c r="G8" s="13"/>
      <c r="H8" s="13"/>
      <c r="I8" s="13"/>
      <c r="J8" s="13"/>
      <c r="K8" s="13"/>
      <c r="L8" s="3"/>
      <c r="M8" s="3"/>
    </row>
    <row r="9" spans="1:14">
      <c r="A9" s="7" t="s">
        <v>12</v>
      </c>
      <c r="B9" s="7" t="s">
        <v>73</v>
      </c>
      <c r="C9" s="7" t="s">
        <v>74</v>
      </c>
      <c r="D9" s="7" t="s">
        <v>61</v>
      </c>
      <c r="E9" s="14">
        <v>1</v>
      </c>
      <c r="F9" s="14"/>
      <c r="G9" s="14">
        <f t="shared" ref="G9:G23" si="1">E9*F9</f>
        <v>0</v>
      </c>
      <c r="H9" s="14"/>
      <c r="I9" s="14">
        <f t="shared" ref="I9:I23" si="2">E9*H9</f>
        <v>0</v>
      </c>
      <c r="J9" s="14">
        <f t="shared" ref="J9:J23" si="3">F9+H9</f>
        <v>0</v>
      </c>
      <c r="K9" s="14">
        <f t="shared" ref="K9:K23" si="4">G9+I9</f>
        <v>0</v>
      </c>
      <c r="L9" s="3"/>
      <c r="M9" s="3"/>
    </row>
    <row r="10" spans="1:14">
      <c r="A10" s="7" t="s">
        <v>12</v>
      </c>
      <c r="B10" s="7" t="s">
        <v>75</v>
      </c>
      <c r="C10" s="7" t="s">
        <v>76</v>
      </c>
      <c r="D10" s="7" t="s">
        <v>61</v>
      </c>
      <c r="E10" s="14">
        <v>1</v>
      </c>
      <c r="F10" s="14"/>
      <c r="G10" s="14">
        <f t="shared" si="1"/>
        <v>0</v>
      </c>
      <c r="H10" s="14"/>
      <c r="I10" s="14">
        <f t="shared" si="2"/>
        <v>0</v>
      </c>
      <c r="J10" s="14">
        <f t="shared" si="3"/>
        <v>0</v>
      </c>
      <c r="K10" s="14">
        <f t="shared" si="4"/>
        <v>0</v>
      </c>
      <c r="L10" s="3"/>
      <c r="M10" s="3"/>
    </row>
    <row r="11" spans="1:14">
      <c r="A11" s="7" t="s">
        <v>12</v>
      </c>
      <c r="B11" s="7" t="s">
        <v>77</v>
      </c>
      <c r="C11" s="7" t="s">
        <v>78</v>
      </c>
      <c r="D11" s="7" t="s">
        <v>61</v>
      </c>
      <c r="E11" s="14">
        <v>1</v>
      </c>
      <c r="F11" s="14"/>
      <c r="G11" s="14">
        <f t="shared" si="1"/>
        <v>0</v>
      </c>
      <c r="H11" s="14"/>
      <c r="I11" s="14">
        <f t="shared" si="2"/>
        <v>0</v>
      </c>
      <c r="J11" s="14">
        <f t="shared" si="3"/>
        <v>0</v>
      </c>
      <c r="K11" s="14">
        <f t="shared" si="4"/>
        <v>0</v>
      </c>
      <c r="L11" s="3"/>
      <c r="M11" s="3"/>
    </row>
    <row r="12" spans="1:14">
      <c r="A12" s="7" t="s">
        <v>12</v>
      </c>
      <c r="B12" s="7" t="s">
        <v>79</v>
      </c>
      <c r="C12" s="7" t="s">
        <v>80</v>
      </c>
      <c r="D12" s="7" t="s">
        <v>61</v>
      </c>
      <c r="E12" s="14">
        <v>1</v>
      </c>
      <c r="F12" s="14"/>
      <c r="G12" s="14">
        <f t="shared" si="1"/>
        <v>0</v>
      </c>
      <c r="H12" s="14"/>
      <c r="I12" s="14">
        <f t="shared" si="2"/>
        <v>0</v>
      </c>
      <c r="J12" s="14">
        <f t="shared" si="3"/>
        <v>0</v>
      </c>
      <c r="K12" s="14">
        <f t="shared" si="4"/>
        <v>0</v>
      </c>
      <c r="L12" s="3"/>
      <c r="M12" s="3"/>
    </row>
    <row r="13" spans="1:14">
      <c r="A13" s="7" t="s">
        <v>12</v>
      </c>
      <c r="B13" s="7" t="s">
        <v>81</v>
      </c>
      <c r="C13" s="7" t="s">
        <v>82</v>
      </c>
      <c r="D13" s="7" t="s">
        <v>61</v>
      </c>
      <c r="E13" s="14">
        <v>1</v>
      </c>
      <c r="F13" s="14"/>
      <c r="G13" s="14">
        <f t="shared" si="1"/>
        <v>0</v>
      </c>
      <c r="H13" s="14"/>
      <c r="I13" s="14">
        <f t="shared" si="2"/>
        <v>0</v>
      </c>
      <c r="J13" s="14">
        <f t="shared" si="3"/>
        <v>0</v>
      </c>
      <c r="K13" s="14">
        <f t="shared" si="4"/>
        <v>0</v>
      </c>
      <c r="L13" s="3"/>
      <c r="M13" s="3"/>
    </row>
    <row r="14" spans="1:14">
      <c r="A14" s="7" t="s">
        <v>12</v>
      </c>
      <c r="B14" s="7" t="s">
        <v>83</v>
      </c>
      <c r="C14" s="7" t="s">
        <v>84</v>
      </c>
      <c r="D14" s="7" t="s">
        <v>61</v>
      </c>
      <c r="E14" s="14">
        <v>1</v>
      </c>
      <c r="F14" s="14"/>
      <c r="G14" s="14">
        <f t="shared" si="1"/>
        <v>0</v>
      </c>
      <c r="H14" s="14"/>
      <c r="I14" s="14">
        <f t="shared" si="2"/>
        <v>0</v>
      </c>
      <c r="J14" s="14">
        <f t="shared" si="3"/>
        <v>0</v>
      </c>
      <c r="K14" s="14">
        <f t="shared" si="4"/>
        <v>0</v>
      </c>
      <c r="L14" s="3"/>
      <c r="M14" s="3"/>
    </row>
    <row r="15" spans="1:14">
      <c r="A15" s="7" t="s">
        <v>12</v>
      </c>
      <c r="B15" s="7" t="s">
        <v>85</v>
      </c>
      <c r="C15" s="7" t="s">
        <v>86</v>
      </c>
      <c r="D15" s="7" t="s">
        <v>61</v>
      </c>
      <c r="E15" s="14">
        <v>1</v>
      </c>
      <c r="F15" s="14"/>
      <c r="G15" s="14">
        <f t="shared" si="1"/>
        <v>0</v>
      </c>
      <c r="H15" s="14"/>
      <c r="I15" s="14">
        <f t="shared" si="2"/>
        <v>0</v>
      </c>
      <c r="J15" s="14">
        <f t="shared" si="3"/>
        <v>0</v>
      </c>
      <c r="K15" s="14">
        <f t="shared" si="4"/>
        <v>0</v>
      </c>
      <c r="L15" s="3"/>
      <c r="M15" s="3"/>
    </row>
    <row r="16" spans="1:14">
      <c r="A16" s="7" t="s">
        <v>12</v>
      </c>
      <c r="B16" s="7" t="s">
        <v>87</v>
      </c>
      <c r="C16" s="7" t="s">
        <v>88</v>
      </c>
      <c r="D16" s="7" t="s">
        <v>61</v>
      </c>
      <c r="E16" s="14">
        <v>3</v>
      </c>
      <c r="F16" s="14"/>
      <c r="G16" s="14">
        <f t="shared" si="1"/>
        <v>0</v>
      </c>
      <c r="H16" s="14"/>
      <c r="I16" s="14">
        <f t="shared" si="2"/>
        <v>0</v>
      </c>
      <c r="J16" s="14">
        <f t="shared" si="3"/>
        <v>0</v>
      </c>
      <c r="K16" s="14">
        <f t="shared" si="4"/>
        <v>0</v>
      </c>
      <c r="L16" s="3"/>
      <c r="M16" s="3"/>
    </row>
    <row r="17" spans="1:13">
      <c r="A17" s="7" t="s">
        <v>12</v>
      </c>
      <c r="B17" s="7" t="s">
        <v>89</v>
      </c>
      <c r="C17" s="7" t="s">
        <v>90</v>
      </c>
      <c r="D17" s="7" t="s">
        <v>61</v>
      </c>
      <c r="E17" s="14">
        <v>12</v>
      </c>
      <c r="F17" s="14"/>
      <c r="G17" s="14">
        <f t="shared" si="1"/>
        <v>0</v>
      </c>
      <c r="H17" s="14"/>
      <c r="I17" s="14">
        <f t="shared" si="2"/>
        <v>0</v>
      </c>
      <c r="J17" s="14">
        <f t="shared" si="3"/>
        <v>0</v>
      </c>
      <c r="K17" s="14">
        <f t="shared" si="4"/>
        <v>0</v>
      </c>
      <c r="L17" s="3"/>
      <c r="M17" s="3"/>
    </row>
    <row r="18" spans="1:13">
      <c r="A18" s="7" t="s">
        <v>12</v>
      </c>
      <c r="B18" s="7" t="s">
        <v>91</v>
      </c>
      <c r="C18" s="7" t="s">
        <v>92</v>
      </c>
      <c r="D18" s="7" t="s">
        <v>61</v>
      </c>
      <c r="E18" s="14">
        <v>1</v>
      </c>
      <c r="F18" s="14"/>
      <c r="G18" s="14">
        <f t="shared" si="1"/>
        <v>0</v>
      </c>
      <c r="H18" s="14"/>
      <c r="I18" s="14">
        <f t="shared" si="2"/>
        <v>0</v>
      </c>
      <c r="J18" s="14">
        <f t="shared" si="3"/>
        <v>0</v>
      </c>
      <c r="K18" s="14">
        <f t="shared" si="4"/>
        <v>0</v>
      </c>
      <c r="L18" s="3"/>
      <c r="M18" s="3"/>
    </row>
    <row r="19" spans="1:13">
      <c r="A19" s="7" t="s">
        <v>12</v>
      </c>
      <c r="B19" s="7" t="s">
        <v>45</v>
      </c>
      <c r="C19" s="7" t="s">
        <v>93</v>
      </c>
      <c r="D19" s="7" t="s">
        <v>61</v>
      </c>
      <c r="E19" s="14">
        <v>1</v>
      </c>
      <c r="F19" s="14"/>
      <c r="G19" s="14">
        <f t="shared" si="1"/>
        <v>0</v>
      </c>
      <c r="H19" s="14"/>
      <c r="I19" s="14">
        <f t="shared" si="2"/>
        <v>0</v>
      </c>
      <c r="J19" s="14">
        <f t="shared" si="3"/>
        <v>0</v>
      </c>
      <c r="K19" s="14">
        <f t="shared" si="4"/>
        <v>0</v>
      </c>
      <c r="L19" s="3"/>
      <c r="M19" s="3"/>
    </row>
    <row r="20" spans="1:13">
      <c r="A20" s="7" t="s">
        <v>12</v>
      </c>
      <c r="B20" s="7" t="s">
        <v>12</v>
      </c>
      <c r="C20" s="7" t="s">
        <v>94</v>
      </c>
      <c r="D20" s="7" t="s">
        <v>12</v>
      </c>
      <c r="E20" s="14">
        <v>1</v>
      </c>
      <c r="F20" s="14"/>
      <c r="G20" s="14">
        <f t="shared" si="1"/>
        <v>0</v>
      </c>
      <c r="H20" s="14"/>
      <c r="I20" s="14">
        <f t="shared" si="2"/>
        <v>0</v>
      </c>
      <c r="J20" s="14">
        <f t="shared" si="3"/>
        <v>0</v>
      </c>
      <c r="K20" s="14">
        <f t="shared" si="4"/>
        <v>0</v>
      </c>
      <c r="L20" s="3"/>
      <c r="M20" s="3"/>
    </row>
    <row r="21" spans="1:13">
      <c r="A21" s="7" t="s">
        <v>95</v>
      </c>
      <c r="B21" s="7" t="s">
        <v>96</v>
      </c>
      <c r="C21" s="7" t="s">
        <v>97</v>
      </c>
      <c r="D21" s="7" t="s">
        <v>61</v>
      </c>
      <c r="E21" s="14">
        <v>5</v>
      </c>
      <c r="F21" s="14"/>
      <c r="G21" s="14">
        <f t="shared" si="1"/>
        <v>0</v>
      </c>
      <c r="H21" s="14"/>
      <c r="I21" s="14">
        <f t="shared" si="2"/>
        <v>0</v>
      </c>
      <c r="J21" s="14">
        <f t="shared" si="3"/>
        <v>0</v>
      </c>
      <c r="K21" s="14">
        <f t="shared" si="4"/>
        <v>0</v>
      </c>
      <c r="L21" s="3"/>
      <c r="M21" s="3"/>
    </row>
    <row r="22" spans="1:13">
      <c r="A22" s="7" t="s">
        <v>98</v>
      </c>
      <c r="B22" s="7" t="s">
        <v>99</v>
      </c>
      <c r="C22" s="7" t="s">
        <v>100</v>
      </c>
      <c r="D22" s="7" t="s">
        <v>61</v>
      </c>
      <c r="E22" s="14">
        <v>1</v>
      </c>
      <c r="F22" s="14"/>
      <c r="G22" s="14">
        <f t="shared" si="1"/>
        <v>0</v>
      </c>
      <c r="H22" s="14"/>
      <c r="I22" s="14">
        <f t="shared" si="2"/>
        <v>0</v>
      </c>
      <c r="J22" s="14">
        <f t="shared" si="3"/>
        <v>0</v>
      </c>
      <c r="K22" s="14">
        <f t="shared" si="4"/>
        <v>0</v>
      </c>
      <c r="L22" s="3"/>
      <c r="M22" s="3"/>
    </row>
    <row r="23" spans="1:13">
      <c r="A23" s="7" t="s">
        <v>101</v>
      </c>
      <c r="B23" s="7" t="s">
        <v>102</v>
      </c>
      <c r="C23" s="7" t="s">
        <v>103</v>
      </c>
      <c r="D23" s="7" t="s">
        <v>61</v>
      </c>
      <c r="E23" s="14">
        <v>5</v>
      </c>
      <c r="F23" s="14"/>
      <c r="G23" s="14">
        <f t="shared" si="1"/>
        <v>0</v>
      </c>
      <c r="H23" s="14"/>
      <c r="I23" s="14">
        <f t="shared" si="2"/>
        <v>0</v>
      </c>
      <c r="J23" s="14">
        <f t="shared" si="3"/>
        <v>0</v>
      </c>
      <c r="K23" s="14">
        <f t="shared" si="4"/>
        <v>0</v>
      </c>
      <c r="L23" s="3"/>
      <c r="M23" s="3"/>
    </row>
    <row r="24" spans="1:13">
      <c r="A24" s="4" t="s">
        <v>12</v>
      </c>
      <c r="B24" s="4" t="s">
        <v>12</v>
      </c>
      <c r="C24" s="4" t="s">
        <v>104</v>
      </c>
      <c r="D24" s="4" t="s">
        <v>12</v>
      </c>
      <c r="E24" s="13"/>
      <c r="F24" s="13"/>
      <c r="G24" s="13">
        <f>SUM(G9:G23)</f>
        <v>0</v>
      </c>
      <c r="H24" s="13"/>
      <c r="I24" s="13">
        <f>SUM(I9:I23)</f>
        <v>0</v>
      </c>
      <c r="J24" s="13"/>
      <c r="K24" s="13">
        <f>SUM(K9:K23)</f>
        <v>0</v>
      </c>
      <c r="L24" s="3"/>
      <c r="M24" s="3"/>
    </row>
    <row r="25" spans="1:13">
      <c r="A25" s="4" t="s">
        <v>12</v>
      </c>
      <c r="B25" s="4" t="s">
        <v>12</v>
      </c>
      <c r="C25" s="4" t="s">
        <v>105</v>
      </c>
      <c r="D25" s="4" t="s">
        <v>12</v>
      </c>
      <c r="E25" s="13"/>
      <c r="F25" s="13"/>
      <c r="G25" s="13"/>
      <c r="H25" s="13"/>
      <c r="I25" s="13"/>
      <c r="J25" s="13"/>
      <c r="K25" s="13"/>
      <c r="L25" s="3"/>
      <c r="M25" s="3"/>
    </row>
    <row r="26" spans="1:13">
      <c r="A26" s="7" t="s">
        <v>12</v>
      </c>
      <c r="B26" s="7" t="s">
        <v>106</v>
      </c>
      <c r="C26" s="7" t="s">
        <v>107</v>
      </c>
      <c r="D26" s="7" t="s">
        <v>61</v>
      </c>
      <c r="E26" s="14">
        <v>1</v>
      </c>
      <c r="F26" s="14"/>
      <c r="G26" s="14">
        <f t="shared" ref="G26:G35" si="5">E26*F26</f>
        <v>0</v>
      </c>
      <c r="H26" s="14"/>
      <c r="I26" s="14">
        <f t="shared" ref="I26:I35" si="6">E26*H26</f>
        <v>0</v>
      </c>
      <c r="J26" s="14">
        <f t="shared" ref="J26:J35" si="7">F26+H26</f>
        <v>0</v>
      </c>
      <c r="K26" s="14">
        <f t="shared" ref="K26:K35" si="8">G26+I26</f>
        <v>0</v>
      </c>
      <c r="L26" s="3"/>
      <c r="M26" s="3"/>
    </row>
    <row r="27" spans="1:13">
      <c r="A27" s="7" t="s">
        <v>12</v>
      </c>
      <c r="B27" s="7" t="s">
        <v>108</v>
      </c>
      <c r="C27" s="7" t="s">
        <v>94</v>
      </c>
      <c r="D27" s="7" t="s">
        <v>61</v>
      </c>
      <c r="E27" s="14">
        <v>1</v>
      </c>
      <c r="F27" s="14"/>
      <c r="G27" s="14">
        <f t="shared" si="5"/>
        <v>0</v>
      </c>
      <c r="H27" s="14"/>
      <c r="I27" s="14">
        <f t="shared" si="6"/>
        <v>0</v>
      </c>
      <c r="J27" s="14">
        <f t="shared" si="7"/>
        <v>0</v>
      </c>
      <c r="K27" s="14">
        <f t="shared" si="8"/>
        <v>0</v>
      </c>
      <c r="L27" s="3"/>
      <c r="M27" s="3"/>
    </row>
    <row r="28" spans="1:13">
      <c r="A28" s="7" t="s">
        <v>95</v>
      </c>
      <c r="B28" s="7" t="s">
        <v>43</v>
      </c>
      <c r="C28" s="7" t="s">
        <v>97</v>
      </c>
      <c r="D28" s="7" t="s">
        <v>61</v>
      </c>
      <c r="E28" s="14">
        <v>1</v>
      </c>
      <c r="F28" s="14"/>
      <c r="G28" s="14">
        <f t="shared" si="5"/>
        <v>0</v>
      </c>
      <c r="H28" s="14"/>
      <c r="I28" s="14">
        <f t="shared" si="6"/>
        <v>0</v>
      </c>
      <c r="J28" s="14">
        <f t="shared" si="7"/>
        <v>0</v>
      </c>
      <c r="K28" s="14">
        <f t="shared" si="8"/>
        <v>0</v>
      </c>
      <c r="L28" s="3"/>
      <c r="M28" s="3"/>
    </row>
    <row r="29" spans="1:13">
      <c r="A29" s="7" t="s">
        <v>109</v>
      </c>
      <c r="B29" s="7" t="s">
        <v>110</v>
      </c>
      <c r="C29" s="7" t="s">
        <v>111</v>
      </c>
      <c r="D29" s="7" t="s">
        <v>61</v>
      </c>
      <c r="E29" s="14">
        <v>9</v>
      </c>
      <c r="F29" s="14"/>
      <c r="G29" s="14">
        <f t="shared" si="5"/>
        <v>0</v>
      </c>
      <c r="H29" s="14"/>
      <c r="I29" s="14">
        <f t="shared" si="6"/>
        <v>0</v>
      </c>
      <c r="J29" s="14">
        <f t="shared" si="7"/>
        <v>0</v>
      </c>
      <c r="K29" s="14">
        <f t="shared" si="8"/>
        <v>0</v>
      </c>
      <c r="L29" s="3"/>
      <c r="M29" s="3"/>
    </row>
    <row r="30" spans="1:13">
      <c r="A30" s="7" t="s">
        <v>112</v>
      </c>
      <c r="B30" s="7" t="s">
        <v>113</v>
      </c>
      <c r="C30" s="7" t="s">
        <v>114</v>
      </c>
      <c r="D30" s="7" t="s">
        <v>61</v>
      </c>
      <c r="E30" s="14">
        <v>2</v>
      </c>
      <c r="F30" s="14"/>
      <c r="G30" s="14">
        <f t="shared" si="5"/>
        <v>0</v>
      </c>
      <c r="H30" s="14"/>
      <c r="I30" s="14">
        <f t="shared" si="6"/>
        <v>0</v>
      </c>
      <c r="J30" s="14">
        <f t="shared" si="7"/>
        <v>0</v>
      </c>
      <c r="K30" s="14">
        <f t="shared" si="8"/>
        <v>0</v>
      </c>
      <c r="L30" s="3"/>
      <c r="M30" s="3"/>
    </row>
    <row r="31" spans="1:13">
      <c r="A31" s="7" t="s">
        <v>115</v>
      </c>
      <c r="B31" s="7" t="s">
        <v>116</v>
      </c>
      <c r="C31" s="7" t="s">
        <v>117</v>
      </c>
      <c r="D31" s="7" t="s">
        <v>61</v>
      </c>
      <c r="E31" s="14">
        <v>1</v>
      </c>
      <c r="F31" s="14"/>
      <c r="G31" s="14">
        <f t="shared" si="5"/>
        <v>0</v>
      </c>
      <c r="H31" s="14"/>
      <c r="I31" s="14">
        <f t="shared" si="6"/>
        <v>0</v>
      </c>
      <c r="J31" s="14">
        <f t="shared" si="7"/>
        <v>0</v>
      </c>
      <c r="K31" s="14">
        <f t="shared" si="8"/>
        <v>0</v>
      </c>
      <c r="L31" s="3"/>
      <c r="M31" s="3"/>
    </row>
    <row r="32" spans="1:13">
      <c r="A32" s="7" t="s">
        <v>118</v>
      </c>
      <c r="B32" s="7" t="s">
        <v>119</v>
      </c>
      <c r="C32" s="7" t="s">
        <v>120</v>
      </c>
      <c r="D32" s="7" t="s">
        <v>61</v>
      </c>
      <c r="E32" s="14">
        <v>2</v>
      </c>
      <c r="F32" s="14"/>
      <c r="G32" s="14">
        <f t="shared" si="5"/>
        <v>0</v>
      </c>
      <c r="H32" s="14"/>
      <c r="I32" s="14">
        <f t="shared" si="6"/>
        <v>0</v>
      </c>
      <c r="J32" s="14">
        <f t="shared" si="7"/>
        <v>0</v>
      </c>
      <c r="K32" s="14">
        <f t="shared" si="8"/>
        <v>0</v>
      </c>
      <c r="L32" s="3"/>
      <c r="M32" s="3"/>
    </row>
    <row r="33" spans="1:13">
      <c r="A33" s="7" t="s">
        <v>121</v>
      </c>
      <c r="B33" s="7" t="s">
        <v>122</v>
      </c>
      <c r="C33" s="7" t="s">
        <v>123</v>
      </c>
      <c r="D33" s="7" t="s">
        <v>61</v>
      </c>
      <c r="E33" s="14">
        <v>1</v>
      </c>
      <c r="F33" s="14"/>
      <c r="G33" s="14">
        <f t="shared" si="5"/>
        <v>0</v>
      </c>
      <c r="H33" s="14"/>
      <c r="I33" s="14">
        <f t="shared" si="6"/>
        <v>0</v>
      </c>
      <c r="J33" s="14">
        <f t="shared" si="7"/>
        <v>0</v>
      </c>
      <c r="K33" s="14">
        <f t="shared" si="8"/>
        <v>0</v>
      </c>
      <c r="L33" s="3"/>
      <c r="M33" s="3"/>
    </row>
    <row r="34" spans="1:13">
      <c r="A34" s="7" t="s">
        <v>124</v>
      </c>
      <c r="B34" s="7" t="s">
        <v>125</v>
      </c>
      <c r="C34" s="7" t="s">
        <v>126</v>
      </c>
      <c r="D34" s="7" t="s">
        <v>61</v>
      </c>
      <c r="E34" s="14">
        <v>1</v>
      </c>
      <c r="F34" s="14"/>
      <c r="G34" s="14">
        <f t="shared" si="5"/>
        <v>0</v>
      </c>
      <c r="H34" s="14"/>
      <c r="I34" s="14">
        <f t="shared" si="6"/>
        <v>0</v>
      </c>
      <c r="J34" s="14">
        <f t="shared" si="7"/>
        <v>0</v>
      </c>
      <c r="K34" s="14">
        <f t="shared" si="8"/>
        <v>0</v>
      </c>
      <c r="L34" s="3"/>
      <c r="M34" s="3"/>
    </row>
    <row r="35" spans="1:13">
      <c r="A35" s="7" t="s">
        <v>127</v>
      </c>
      <c r="B35" s="7" t="s">
        <v>128</v>
      </c>
      <c r="C35" s="7" t="s">
        <v>129</v>
      </c>
      <c r="D35" s="7" t="s">
        <v>61</v>
      </c>
      <c r="E35" s="14">
        <v>4</v>
      </c>
      <c r="F35" s="14"/>
      <c r="G35" s="14">
        <f t="shared" si="5"/>
        <v>0</v>
      </c>
      <c r="H35" s="14"/>
      <c r="I35" s="14">
        <f t="shared" si="6"/>
        <v>0</v>
      </c>
      <c r="J35" s="14">
        <f t="shared" si="7"/>
        <v>0</v>
      </c>
      <c r="K35" s="14">
        <f t="shared" si="8"/>
        <v>0</v>
      </c>
      <c r="L35" s="3"/>
      <c r="M35" s="3"/>
    </row>
    <row r="36" spans="1:13">
      <c r="A36" s="4" t="s">
        <v>12</v>
      </c>
      <c r="B36" s="4" t="s">
        <v>12</v>
      </c>
      <c r="C36" s="4" t="s">
        <v>130</v>
      </c>
      <c r="D36" s="4" t="s">
        <v>12</v>
      </c>
      <c r="E36" s="13"/>
      <c r="F36" s="13"/>
      <c r="G36" s="13">
        <f>SUM(G26:G35)</f>
        <v>0</v>
      </c>
      <c r="H36" s="13"/>
      <c r="I36" s="13">
        <f>SUM(I26:I35)</f>
        <v>0</v>
      </c>
      <c r="J36" s="13"/>
      <c r="K36" s="13">
        <f>SUM(K26:K35)</f>
        <v>0</v>
      </c>
      <c r="L36" s="3"/>
      <c r="M36" s="3"/>
    </row>
    <row r="37" spans="1:13">
      <c r="A37" s="4" t="s">
        <v>12</v>
      </c>
      <c r="B37" s="4" t="s">
        <v>12</v>
      </c>
      <c r="C37" s="4" t="s">
        <v>131</v>
      </c>
      <c r="D37" s="4" t="s">
        <v>12</v>
      </c>
      <c r="E37" s="13"/>
      <c r="F37" s="13"/>
      <c r="G37" s="13"/>
      <c r="H37" s="13"/>
      <c r="I37" s="13"/>
      <c r="J37" s="13"/>
      <c r="K37" s="13"/>
      <c r="L37" s="3"/>
      <c r="M37" s="3"/>
    </row>
    <row r="38" spans="1:13">
      <c r="A38" s="7" t="s">
        <v>12</v>
      </c>
      <c r="B38" s="7" t="s">
        <v>132</v>
      </c>
      <c r="C38" s="7" t="s">
        <v>107</v>
      </c>
      <c r="D38" s="7" t="s">
        <v>61</v>
      </c>
      <c r="E38" s="14">
        <v>1</v>
      </c>
      <c r="F38" s="14"/>
      <c r="G38" s="14">
        <f t="shared" ref="G38:G47" si="9">E38*F38</f>
        <v>0</v>
      </c>
      <c r="H38" s="14"/>
      <c r="I38" s="14">
        <f t="shared" ref="I38:I47" si="10">E38*H38</f>
        <v>0</v>
      </c>
      <c r="J38" s="14">
        <f t="shared" ref="J38:J47" si="11">F38+H38</f>
        <v>0</v>
      </c>
      <c r="K38" s="14">
        <f t="shared" ref="K38:K47" si="12">G38+I38</f>
        <v>0</v>
      </c>
      <c r="L38" s="3"/>
      <c r="M38" s="3"/>
    </row>
    <row r="39" spans="1:13">
      <c r="A39" s="7" t="s">
        <v>12</v>
      </c>
      <c r="B39" s="7" t="s">
        <v>133</v>
      </c>
      <c r="C39" s="7" t="s">
        <v>94</v>
      </c>
      <c r="D39" s="7" t="s">
        <v>61</v>
      </c>
      <c r="E39" s="14">
        <v>1</v>
      </c>
      <c r="F39" s="14"/>
      <c r="G39" s="14">
        <f t="shared" si="9"/>
        <v>0</v>
      </c>
      <c r="H39" s="14"/>
      <c r="I39" s="14">
        <f t="shared" si="10"/>
        <v>0</v>
      </c>
      <c r="J39" s="14">
        <f t="shared" si="11"/>
        <v>0</v>
      </c>
      <c r="K39" s="14">
        <f t="shared" si="12"/>
        <v>0</v>
      </c>
      <c r="L39" s="3"/>
      <c r="M39" s="3"/>
    </row>
    <row r="40" spans="1:13">
      <c r="A40" s="7" t="s">
        <v>95</v>
      </c>
      <c r="B40" s="7" t="s">
        <v>134</v>
      </c>
      <c r="C40" s="7" t="s">
        <v>97</v>
      </c>
      <c r="D40" s="7" t="s">
        <v>61</v>
      </c>
      <c r="E40" s="14">
        <v>1</v>
      </c>
      <c r="F40" s="14"/>
      <c r="G40" s="14">
        <f t="shared" si="9"/>
        <v>0</v>
      </c>
      <c r="H40" s="14"/>
      <c r="I40" s="14">
        <f t="shared" si="10"/>
        <v>0</v>
      </c>
      <c r="J40" s="14">
        <f t="shared" si="11"/>
        <v>0</v>
      </c>
      <c r="K40" s="14">
        <f t="shared" si="12"/>
        <v>0</v>
      </c>
      <c r="L40" s="3"/>
      <c r="M40" s="3"/>
    </row>
    <row r="41" spans="1:13">
      <c r="A41" s="7" t="s">
        <v>109</v>
      </c>
      <c r="B41" s="7" t="s">
        <v>135</v>
      </c>
      <c r="C41" s="7" t="s">
        <v>111</v>
      </c>
      <c r="D41" s="7" t="s">
        <v>61</v>
      </c>
      <c r="E41" s="14">
        <v>9</v>
      </c>
      <c r="F41" s="14"/>
      <c r="G41" s="14">
        <f t="shared" si="9"/>
        <v>0</v>
      </c>
      <c r="H41" s="14"/>
      <c r="I41" s="14">
        <f t="shared" si="10"/>
        <v>0</v>
      </c>
      <c r="J41" s="14">
        <f t="shared" si="11"/>
        <v>0</v>
      </c>
      <c r="K41" s="14">
        <f t="shared" si="12"/>
        <v>0</v>
      </c>
      <c r="L41" s="3"/>
      <c r="M41" s="3"/>
    </row>
    <row r="42" spans="1:13">
      <c r="A42" s="7" t="s">
        <v>112</v>
      </c>
      <c r="B42" s="7" t="s">
        <v>136</v>
      </c>
      <c r="C42" s="7" t="s">
        <v>114</v>
      </c>
      <c r="D42" s="7" t="s">
        <v>61</v>
      </c>
      <c r="E42" s="14">
        <v>2</v>
      </c>
      <c r="F42" s="14"/>
      <c r="G42" s="14">
        <f t="shared" si="9"/>
        <v>0</v>
      </c>
      <c r="H42" s="14"/>
      <c r="I42" s="14">
        <f t="shared" si="10"/>
        <v>0</v>
      </c>
      <c r="J42" s="14">
        <f t="shared" si="11"/>
        <v>0</v>
      </c>
      <c r="K42" s="14">
        <f t="shared" si="12"/>
        <v>0</v>
      </c>
      <c r="L42" s="3"/>
      <c r="M42" s="3"/>
    </row>
    <row r="43" spans="1:13">
      <c r="A43" s="7" t="s">
        <v>115</v>
      </c>
      <c r="B43" s="7" t="s">
        <v>137</v>
      </c>
      <c r="C43" s="7" t="s">
        <v>117</v>
      </c>
      <c r="D43" s="7" t="s">
        <v>61</v>
      </c>
      <c r="E43" s="14">
        <v>1</v>
      </c>
      <c r="F43" s="14"/>
      <c r="G43" s="14">
        <f t="shared" si="9"/>
        <v>0</v>
      </c>
      <c r="H43" s="14"/>
      <c r="I43" s="14">
        <f t="shared" si="10"/>
        <v>0</v>
      </c>
      <c r="J43" s="14">
        <f t="shared" si="11"/>
        <v>0</v>
      </c>
      <c r="K43" s="14">
        <f t="shared" si="12"/>
        <v>0</v>
      </c>
      <c r="L43" s="3"/>
      <c r="M43" s="3"/>
    </row>
    <row r="44" spans="1:13">
      <c r="A44" s="7" t="s">
        <v>118</v>
      </c>
      <c r="B44" s="7" t="s">
        <v>138</v>
      </c>
      <c r="C44" s="7" t="s">
        <v>120</v>
      </c>
      <c r="D44" s="7" t="s">
        <v>61</v>
      </c>
      <c r="E44" s="14">
        <v>2</v>
      </c>
      <c r="F44" s="14"/>
      <c r="G44" s="14">
        <f t="shared" si="9"/>
        <v>0</v>
      </c>
      <c r="H44" s="14"/>
      <c r="I44" s="14">
        <f t="shared" si="10"/>
        <v>0</v>
      </c>
      <c r="J44" s="14">
        <f t="shared" si="11"/>
        <v>0</v>
      </c>
      <c r="K44" s="14">
        <f t="shared" si="12"/>
        <v>0</v>
      </c>
      <c r="L44" s="3"/>
      <c r="M44" s="3"/>
    </row>
    <row r="45" spans="1:13">
      <c r="A45" s="7" t="s">
        <v>121</v>
      </c>
      <c r="B45" s="7" t="s">
        <v>139</v>
      </c>
      <c r="C45" s="7" t="s">
        <v>123</v>
      </c>
      <c r="D45" s="7" t="s">
        <v>61</v>
      </c>
      <c r="E45" s="14">
        <v>1</v>
      </c>
      <c r="F45" s="14"/>
      <c r="G45" s="14">
        <f t="shared" si="9"/>
        <v>0</v>
      </c>
      <c r="H45" s="14"/>
      <c r="I45" s="14">
        <f t="shared" si="10"/>
        <v>0</v>
      </c>
      <c r="J45" s="14">
        <f t="shared" si="11"/>
        <v>0</v>
      </c>
      <c r="K45" s="14">
        <f t="shared" si="12"/>
        <v>0</v>
      </c>
      <c r="L45" s="3"/>
      <c r="M45" s="3"/>
    </row>
    <row r="46" spans="1:13">
      <c r="A46" s="7" t="s">
        <v>124</v>
      </c>
      <c r="B46" s="7" t="s">
        <v>140</v>
      </c>
      <c r="C46" s="7" t="s">
        <v>126</v>
      </c>
      <c r="D46" s="7" t="s">
        <v>61</v>
      </c>
      <c r="E46" s="14">
        <v>1</v>
      </c>
      <c r="F46" s="14"/>
      <c r="G46" s="14">
        <f t="shared" si="9"/>
        <v>0</v>
      </c>
      <c r="H46" s="14"/>
      <c r="I46" s="14">
        <f t="shared" si="10"/>
        <v>0</v>
      </c>
      <c r="J46" s="14">
        <f t="shared" si="11"/>
        <v>0</v>
      </c>
      <c r="K46" s="14">
        <f t="shared" si="12"/>
        <v>0</v>
      </c>
      <c r="L46" s="3"/>
      <c r="M46" s="3"/>
    </row>
    <row r="47" spans="1:13">
      <c r="A47" s="7" t="s">
        <v>127</v>
      </c>
      <c r="B47" s="7" t="s">
        <v>141</v>
      </c>
      <c r="C47" s="7" t="s">
        <v>129</v>
      </c>
      <c r="D47" s="7" t="s">
        <v>61</v>
      </c>
      <c r="E47" s="14">
        <v>4</v>
      </c>
      <c r="F47" s="14"/>
      <c r="G47" s="14">
        <f t="shared" si="9"/>
        <v>0</v>
      </c>
      <c r="H47" s="14"/>
      <c r="I47" s="14">
        <f t="shared" si="10"/>
        <v>0</v>
      </c>
      <c r="J47" s="14">
        <f t="shared" si="11"/>
        <v>0</v>
      </c>
      <c r="K47" s="14">
        <f t="shared" si="12"/>
        <v>0</v>
      </c>
      <c r="L47" s="3"/>
      <c r="M47" s="3"/>
    </row>
    <row r="48" spans="1:13">
      <c r="A48" s="4" t="s">
        <v>12</v>
      </c>
      <c r="B48" s="4" t="s">
        <v>12</v>
      </c>
      <c r="C48" s="4" t="s">
        <v>142</v>
      </c>
      <c r="D48" s="4" t="s">
        <v>12</v>
      </c>
      <c r="E48" s="13"/>
      <c r="F48" s="13"/>
      <c r="G48" s="13">
        <f>SUM(G38:G47)</f>
        <v>0</v>
      </c>
      <c r="H48" s="13"/>
      <c r="I48" s="13">
        <f>SUM(I38:I47)</f>
        <v>0</v>
      </c>
      <c r="J48" s="13"/>
      <c r="K48" s="13">
        <f>SUM(K38:K47)</f>
        <v>0</v>
      </c>
      <c r="L48" s="3"/>
      <c r="M48" s="3"/>
    </row>
    <row r="49" spans="1:13">
      <c r="A49" s="4" t="s">
        <v>12</v>
      </c>
      <c r="B49" s="4" t="s">
        <v>12</v>
      </c>
      <c r="C49" s="4" t="s">
        <v>143</v>
      </c>
      <c r="D49" s="4" t="s">
        <v>12</v>
      </c>
      <c r="E49" s="13"/>
      <c r="F49" s="13"/>
      <c r="G49" s="13"/>
      <c r="H49" s="13"/>
      <c r="I49" s="13"/>
      <c r="J49" s="13"/>
      <c r="K49" s="13"/>
      <c r="L49" s="3"/>
      <c r="M49" s="3"/>
    </row>
    <row r="50" spans="1:13">
      <c r="A50" s="7" t="s">
        <v>12</v>
      </c>
      <c r="B50" s="7" t="s">
        <v>144</v>
      </c>
      <c r="C50" s="7" t="s">
        <v>145</v>
      </c>
      <c r="D50" s="7" t="s">
        <v>61</v>
      </c>
      <c r="E50" s="14">
        <v>1</v>
      </c>
      <c r="F50" s="14"/>
      <c r="G50" s="14">
        <f t="shared" ref="G50:G55" si="13">E50*F50</f>
        <v>0</v>
      </c>
      <c r="H50" s="14"/>
      <c r="I50" s="14">
        <f t="shared" ref="I50:I55" si="14">E50*H50</f>
        <v>0</v>
      </c>
      <c r="J50" s="14">
        <f t="shared" ref="J50:K55" si="15">F50+H50</f>
        <v>0</v>
      </c>
      <c r="K50" s="14">
        <f t="shared" si="15"/>
        <v>0</v>
      </c>
      <c r="L50" s="3"/>
      <c r="M50" s="3"/>
    </row>
    <row r="51" spans="1:13">
      <c r="A51" s="7" t="s">
        <v>12</v>
      </c>
      <c r="B51" s="7" t="s">
        <v>146</v>
      </c>
      <c r="C51" s="7" t="s">
        <v>94</v>
      </c>
      <c r="D51" s="7" t="s">
        <v>61</v>
      </c>
      <c r="E51" s="14">
        <v>1</v>
      </c>
      <c r="F51" s="14"/>
      <c r="G51" s="14">
        <f t="shared" si="13"/>
        <v>0</v>
      </c>
      <c r="H51" s="14"/>
      <c r="I51" s="14">
        <f t="shared" si="14"/>
        <v>0</v>
      </c>
      <c r="J51" s="14">
        <f t="shared" si="15"/>
        <v>0</v>
      </c>
      <c r="K51" s="14">
        <f t="shared" si="15"/>
        <v>0</v>
      </c>
      <c r="L51" s="3"/>
      <c r="M51" s="3"/>
    </row>
    <row r="52" spans="1:13">
      <c r="A52" s="7" t="s">
        <v>109</v>
      </c>
      <c r="B52" s="7" t="s">
        <v>147</v>
      </c>
      <c r="C52" s="7" t="s">
        <v>111</v>
      </c>
      <c r="D52" s="7" t="s">
        <v>61</v>
      </c>
      <c r="E52" s="14">
        <v>2</v>
      </c>
      <c r="F52" s="14"/>
      <c r="G52" s="14">
        <f t="shared" si="13"/>
        <v>0</v>
      </c>
      <c r="H52" s="14"/>
      <c r="I52" s="14">
        <f t="shared" si="14"/>
        <v>0</v>
      </c>
      <c r="J52" s="14">
        <f t="shared" si="15"/>
        <v>0</v>
      </c>
      <c r="K52" s="14">
        <f t="shared" si="15"/>
        <v>0</v>
      </c>
      <c r="L52" s="3"/>
      <c r="M52" s="3"/>
    </row>
    <row r="53" spans="1:13">
      <c r="A53" s="7" t="s">
        <v>118</v>
      </c>
      <c r="B53" s="7" t="s">
        <v>148</v>
      </c>
      <c r="C53" s="7" t="s">
        <v>120</v>
      </c>
      <c r="D53" s="7" t="s">
        <v>61</v>
      </c>
      <c r="E53" s="14">
        <v>2</v>
      </c>
      <c r="F53" s="14"/>
      <c r="G53" s="14">
        <f t="shared" si="13"/>
        <v>0</v>
      </c>
      <c r="H53" s="14"/>
      <c r="I53" s="14">
        <f t="shared" si="14"/>
        <v>0</v>
      </c>
      <c r="J53" s="14">
        <f t="shared" si="15"/>
        <v>0</v>
      </c>
      <c r="K53" s="14">
        <f t="shared" si="15"/>
        <v>0</v>
      </c>
      <c r="L53" s="3"/>
      <c r="M53" s="3"/>
    </row>
    <row r="54" spans="1:13">
      <c r="A54" s="7" t="s">
        <v>121</v>
      </c>
      <c r="B54" s="7" t="s">
        <v>149</v>
      </c>
      <c r="C54" s="7" t="s">
        <v>123</v>
      </c>
      <c r="D54" s="7" t="s">
        <v>61</v>
      </c>
      <c r="E54" s="14">
        <v>1</v>
      </c>
      <c r="F54" s="14"/>
      <c r="G54" s="14">
        <f t="shared" si="13"/>
        <v>0</v>
      </c>
      <c r="H54" s="14"/>
      <c r="I54" s="14">
        <f t="shared" si="14"/>
        <v>0</v>
      </c>
      <c r="J54" s="14">
        <f t="shared" si="15"/>
        <v>0</v>
      </c>
      <c r="K54" s="14">
        <f t="shared" si="15"/>
        <v>0</v>
      </c>
      <c r="L54" s="3"/>
      <c r="M54" s="3"/>
    </row>
    <row r="55" spans="1:13">
      <c r="A55" s="7" t="s">
        <v>150</v>
      </c>
      <c r="B55" s="7" t="s">
        <v>151</v>
      </c>
      <c r="C55" s="7" t="s">
        <v>152</v>
      </c>
      <c r="D55" s="7" t="s">
        <v>61</v>
      </c>
      <c r="E55" s="14">
        <v>4</v>
      </c>
      <c r="F55" s="14"/>
      <c r="G55" s="14">
        <f t="shared" si="13"/>
        <v>0</v>
      </c>
      <c r="H55" s="14"/>
      <c r="I55" s="14">
        <f t="shared" si="14"/>
        <v>0</v>
      </c>
      <c r="J55" s="14">
        <f t="shared" si="15"/>
        <v>0</v>
      </c>
      <c r="K55" s="14">
        <f t="shared" si="15"/>
        <v>0</v>
      </c>
      <c r="L55" s="3"/>
      <c r="M55" s="3"/>
    </row>
    <row r="56" spans="1:13">
      <c r="A56" s="4" t="s">
        <v>12</v>
      </c>
      <c r="B56" s="4" t="s">
        <v>12</v>
      </c>
      <c r="C56" s="4" t="s">
        <v>153</v>
      </c>
      <c r="D56" s="4" t="s">
        <v>12</v>
      </c>
      <c r="E56" s="13"/>
      <c r="F56" s="13"/>
      <c r="G56" s="13">
        <f>SUM(G50:G55)</f>
        <v>0</v>
      </c>
      <c r="H56" s="13"/>
      <c r="I56" s="13">
        <f>SUM(I50:I55)</f>
        <v>0</v>
      </c>
      <c r="J56" s="13"/>
      <c r="K56" s="13">
        <f>SUM(K50:K55)</f>
        <v>0</v>
      </c>
      <c r="L56" s="3"/>
      <c r="M56" s="3"/>
    </row>
    <row r="57" spans="1:13">
      <c r="A57" s="4" t="s">
        <v>12</v>
      </c>
      <c r="B57" s="4" t="s">
        <v>12</v>
      </c>
      <c r="C57" s="4" t="s">
        <v>154</v>
      </c>
      <c r="D57" s="4" t="s">
        <v>12</v>
      </c>
      <c r="E57" s="13"/>
      <c r="F57" s="13"/>
      <c r="G57" s="13"/>
      <c r="H57" s="13"/>
      <c r="I57" s="13"/>
      <c r="J57" s="13"/>
      <c r="K57" s="13"/>
      <c r="L57" s="3"/>
      <c r="M57" s="3"/>
    </row>
    <row r="58" spans="1:13">
      <c r="A58" s="7" t="s">
        <v>12</v>
      </c>
      <c r="B58" s="7" t="s">
        <v>155</v>
      </c>
      <c r="C58" s="7" t="s">
        <v>57</v>
      </c>
      <c r="D58" s="7" t="s">
        <v>61</v>
      </c>
      <c r="E58" s="14">
        <v>1</v>
      </c>
      <c r="F58" s="14"/>
      <c r="G58" s="14">
        <f>E58*F58</f>
        <v>0</v>
      </c>
      <c r="H58" s="14"/>
      <c r="I58" s="14">
        <f>E58*H58</f>
        <v>0</v>
      </c>
      <c r="J58" s="14">
        <f t="shared" ref="J58:K62" si="16">F58+H58</f>
        <v>0</v>
      </c>
      <c r="K58" s="14">
        <f t="shared" si="16"/>
        <v>0</v>
      </c>
      <c r="L58" s="3"/>
      <c r="M58" s="3"/>
    </row>
    <row r="59" spans="1:13">
      <c r="A59" s="7" t="s">
        <v>12</v>
      </c>
      <c r="B59" s="7" t="s">
        <v>156</v>
      </c>
      <c r="C59" s="7" t="s">
        <v>72</v>
      </c>
      <c r="D59" s="7" t="s">
        <v>61</v>
      </c>
      <c r="E59" s="14">
        <v>1</v>
      </c>
      <c r="F59" s="14"/>
      <c r="G59" s="14">
        <f>E59*F59</f>
        <v>0</v>
      </c>
      <c r="H59" s="14"/>
      <c r="I59" s="14">
        <f>E59*H59</f>
        <v>0</v>
      </c>
      <c r="J59" s="14">
        <f t="shared" si="16"/>
        <v>0</v>
      </c>
      <c r="K59" s="14">
        <f t="shared" si="16"/>
        <v>0</v>
      </c>
      <c r="L59" s="3"/>
      <c r="M59" s="3"/>
    </row>
    <row r="60" spans="1:13">
      <c r="A60" s="7" t="s">
        <v>12</v>
      </c>
      <c r="B60" s="7" t="s">
        <v>157</v>
      </c>
      <c r="C60" s="7" t="s">
        <v>105</v>
      </c>
      <c r="D60" s="7" t="s">
        <v>61</v>
      </c>
      <c r="E60" s="14">
        <v>1</v>
      </c>
      <c r="F60" s="14"/>
      <c r="G60" s="14">
        <f>E60*F60</f>
        <v>0</v>
      </c>
      <c r="H60" s="14"/>
      <c r="I60" s="14">
        <f>E60*H60</f>
        <v>0</v>
      </c>
      <c r="J60" s="14">
        <f t="shared" si="16"/>
        <v>0</v>
      </c>
      <c r="K60" s="14">
        <f t="shared" si="16"/>
        <v>0</v>
      </c>
      <c r="L60" s="3"/>
      <c r="M60" s="3"/>
    </row>
    <row r="61" spans="1:13">
      <c r="A61" s="7" t="s">
        <v>12</v>
      </c>
      <c r="B61" s="7" t="s">
        <v>158</v>
      </c>
      <c r="C61" s="7" t="s">
        <v>131</v>
      </c>
      <c r="D61" s="7" t="s">
        <v>61</v>
      </c>
      <c r="E61" s="14">
        <v>1</v>
      </c>
      <c r="F61" s="14"/>
      <c r="G61" s="14">
        <f>E61*F61</f>
        <v>0</v>
      </c>
      <c r="H61" s="14"/>
      <c r="I61" s="14">
        <f>E61*H61</f>
        <v>0</v>
      </c>
      <c r="J61" s="14">
        <f t="shared" si="16"/>
        <v>0</v>
      </c>
      <c r="K61" s="14">
        <f t="shared" si="16"/>
        <v>0</v>
      </c>
      <c r="L61" s="3"/>
      <c r="M61" s="3"/>
    </row>
    <row r="62" spans="1:13">
      <c r="A62" s="7" t="s">
        <v>12</v>
      </c>
      <c r="B62" s="7" t="s">
        <v>159</v>
      </c>
      <c r="C62" s="7" t="s">
        <v>143</v>
      </c>
      <c r="D62" s="7" t="s">
        <v>61</v>
      </c>
      <c r="E62" s="14">
        <v>1</v>
      </c>
      <c r="F62" s="14"/>
      <c r="G62" s="14">
        <f>E62*F62</f>
        <v>0</v>
      </c>
      <c r="H62" s="14"/>
      <c r="I62" s="14">
        <f>E62*H62</f>
        <v>0</v>
      </c>
      <c r="J62" s="14">
        <f t="shared" si="16"/>
        <v>0</v>
      </c>
      <c r="K62" s="14">
        <f t="shared" si="16"/>
        <v>0</v>
      </c>
      <c r="L62" s="3"/>
      <c r="M62" s="3"/>
    </row>
    <row r="63" spans="1:13">
      <c r="A63" s="15" t="s">
        <v>160</v>
      </c>
      <c r="B63" s="15" t="s">
        <v>12</v>
      </c>
      <c r="C63" s="15" t="s">
        <v>161</v>
      </c>
      <c r="D63" s="15" t="s">
        <v>12</v>
      </c>
      <c r="E63" s="16"/>
      <c r="F63" s="16"/>
      <c r="G63" s="16"/>
      <c r="H63" s="16"/>
      <c r="I63" s="16"/>
      <c r="J63" s="16"/>
      <c r="K63" s="16"/>
      <c r="L63" s="3"/>
      <c r="M63" s="3"/>
    </row>
    <row r="64" spans="1:13">
      <c r="A64" s="7" t="s">
        <v>162</v>
      </c>
      <c r="B64" s="7" t="s">
        <v>163</v>
      </c>
      <c r="C64" s="7" t="s">
        <v>164</v>
      </c>
      <c r="D64" s="7" t="s">
        <v>61</v>
      </c>
      <c r="E64" s="14">
        <v>1</v>
      </c>
      <c r="F64" s="14"/>
      <c r="G64" s="14">
        <f>E64*F64</f>
        <v>0</v>
      </c>
      <c r="H64" s="14"/>
      <c r="I64" s="14">
        <f>E64*H64</f>
        <v>0</v>
      </c>
      <c r="J64" s="14">
        <f>F64+H64</f>
        <v>0</v>
      </c>
      <c r="K64" s="14">
        <f>G64+I64</f>
        <v>0</v>
      </c>
      <c r="L64" s="3"/>
      <c r="M64" s="3"/>
    </row>
    <row r="65" spans="1:13">
      <c r="A65" s="4" t="s">
        <v>12</v>
      </c>
      <c r="B65" s="4" t="s">
        <v>12</v>
      </c>
      <c r="C65" s="4" t="s">
        <v>165</v>
      </c>
      <c r="D65" s="4" t="s">
        <v>12</v>
      </c>
      <c r="E65" s="13"/>
      <c r="F65" s="13"/>
      <c r="G65" s="13">
        <f>SUM(G58:G64)</f>
        <v>0</v>
      </c>
      <c r="H65" s="13"/>
      <c r="I65" s="13">
        <f>SUM(I58:I64)</f>
        <v>0</v>
      </c>
      <c r="J65" s="13"/>
      <c r="K65" s="13">
        <f>SUM(K58:K64)</f>
        <v>0</v>
      </c>
      <c r="L65" s="3"/>
      <c r="M65" s="3"/>
    </row>
    <row r="66" spans="1:13">
      <c r="A66" s="4" t="s">
        <v>12</v>
      </c>
      <c r="B66" s="4" t="s">
        <v>12</v>
      </c>
      <c r="C66" s="4" t="s">
        <v>166</v>
      </c>
      <c r="D66" s="4" t="s">
        <v>12</v>
      </c>
      <c r="E66" s="13"/>
      <c r="F66" s="13"/>
      <c r="G66" s="13"/>
      <c r="H66" s="13"/>
      <c r="I66" s="13"/>
      <c r="J66" s="13"/>
      <c r="K66" s="13"/>
      <c r="L66" s="3"/>
      <c r="M66" s="3"/>
    </row>
    <row r="67" spans="1:13">
      <c r="A67" s="6" t="s">
        <v>12</v>
      </c>
      <c r="B67" s="6" t="s">
        <v>12</v>
      </c>
      <c r="C67" s="6" t="s">
        <v>167</v>
      </c>
      <c r="D67" s="6" t="s">
        <v>12</v>
      </c>
      <c r="E67" s="17"/>
      <c r="F67" s="17"/>
      <c r="G67" s="17"/>
      <c r="H67" s="17"/>
      <c r="I67" s="17"/>
      <c r="J67" s="17"/>
      <c r="K67" s="17"/>
      <c r="L67" s="3"/>
      <c r="M67" s="3"/>
    </row>
    <row r="68" spans="1:13">
      <c r="A68" s="7" t="s">
        <v>168</v>
      </c>
      <c r="B68" s="7" t="s">
        <v>169</v>
      </c>
      <c r="C68" s="7" t="s">
        <v>170</v>
      </c>
      <c r="D68" s="7" t="s">
        <v>61</v>
      </c>
      <c r="E68" s="14">
        <v>2</v>
      </c>
      <c r="F68" s="14"/>
      <c r="G68" s="14">
        <f>E68*F68</f>
        <v>0</v>
      </c>
      <c r="H68" s="14"/>
      <c r="I68" s="14">
        <f>E68*H68</f>
        <v>0</v>
      </c>
      <c r="J68" s="14">
        <f>F68+H68</f>
        <v>0</v>
      </c>
      <c r="K68" s="14">
        <f>G68+I68</f>
        <v>0</v>
      </c>
      <c r="L68" s="3"/>
      <c r="M68" s="3"/>
    </row>
    <row r="69" spans="1:13">
      <c r="A69" s="15" t="s">
        <v>171</v>
      </c>
      <c r="B69" s="15" t="s">
        <v>12</v>
      </c>
      <c r="C69" s="15" t="s">
        <v>172</v>
      </c>
      <c r="D69" s="15" t="s">
        <v>12</v>
      </c>
      <c r="E69" s="16"/>
      <c r="F69" s="16"/>
      <c r="G69" s="16"/>
      <c r="H69" s="16"/>
      <c r="I69" s="16"/>
      <c r="J69" s="16"/>
      <c r="K69" s="16"/>
      <c r="L69" s="3"/>
      <c r="M69" s="3"/>
    </row>
    <row r="70" spans="1:13">
      <c r="A70" s="7" t="s">
        <v>173</v>
      </c>
      <c r="B70" s="7" t="s">
        <v>174</v>
      </c>
      <c r="C70" s="7" t="s">
        <v>175</v>
      </c>
      <c r="D70" s="7" t="s">
        <v>61</v>
      </c>
      <c r="E70" s="14">
        <v>2</v>
      </c>
      <c r="F70" s="14"/>
      <c r="G70" s="14">
        <f>E70*F70</f>
        <v>0</v>
      </c>
      <c r="H70" s="14"/>
      <c r="I70" s="14">
        <f>E70*H70</f>
        <v>0</v>
      </c>
      <c r="J70" s="14">
        <f>F70+H70</f>
        <v>0</v>
      </c>
      <c r="K70" s="14">
        <f>G70+I70</f>
        <v>0</v>
      </c>
      <c r="L70" s="3"/>
      <c r="M70" s="3"/>
    </row>
    <row r="71" spans="1:13">
      <c r="A71" s="15" t="s">
        <v>176</v>
      </c>
      <c r="B71" s="15" t="s">
        <v>12</v>
      </c>
      <c r="C71" s="15" t="s">
        <v>177</v>
      </c>
      <c r="D71" s="15" t="s">
        <v>12</v>
      </c>
      <c r="E71" s="16"/>
      <c r="F71" s="16"/>
      <c r="G71" s="16"/>
      <c r="H71" s="16"/>
      <c r="I71" s="16"/>
      <c r="J71" s="16"/>
      <c r="K71" s="16"/>
      <c r="L71" s="3"/>
      <c r="M71" s="3"/>
    </row>
    <row r="72" spans="1:13">
      <c r="A72" s="7" t="s">
        <v>178</v>
      </c>
      <c r="B72" s="7" t="s">
        <v>179</v>
      </c>
      <c r="C72" s="7" t="s">
        <v>180</v>
      </c>
      <c r="D72" s="7" t="s">
        <v>61</v>
      </c>
      <c r="E72" s="14">
        <v>2</v>
      </c>
      <c r="F72" s="14"/>
      <c r="G72" s="14">
        <f>E72*F72</f>
        <v>0</v>
      </c>
      <c r="H72" s="14"/>
      <c r="I72" s="14">
        <f>E72*H72</f>
        <v>0</v>
      </c>
      <c r="J72" s="14">
        <f t="shared" ref="J72:K74" si="17">F72+H72</f>
        <v>0</v>
      </c>
      <c r="K72" s="14">
        <f t="shared" si="17"/>
        <v>0</v>
      </c>
      <c r="L72" s="3"/>
      <c r="M72" s="3"/>
    </row>
    <row r="73" spans="1:13">
      <c r="A73" s="7" t="s">
        <v>181</v>
      </c>
      <c r="B73" s="7" t="s">
        <v>182</v>
      </c>
      <c r="C73" s="7" t="s">
        <v>183</v>
      </c>
      <c r="D73" s="7" t="s">
        <v>61</v>
      </c>
      <c r="E73" s="14">
        <v>2</v>
      </c>
      <c r="F73" s="14"/>
      <c r="G73" s="14">
        <f>E73*F73</f>
        <v>0</v>
      </c>
      <c r="H73" s="14"/>
      <c r="I73" s="14">
        <f>E73*H73</f>
        <v>0</v>
      </c>
      <c r="J73" s="14">
        <f t="shared" si="17"/>
        <v>0</v>
      </c>
      <c r="K73" s="14">
        <f t="shared" si="17"/>
        <v>0</v>
      </c>
      <c r="L73" s="3"/>
      <c r="M73" s="3"/>
    </row>
    <row r="74" spans="1:13">
      <c r="A74" s="7" t="s">
        <v>184</v>
      </c>
      <c r="B74" s="7" t="s">
        <v>185</v>
      </c>
      <c r="C74" s="7" t="s">
        <v>186</v>
      </c>
      <c r="D74" s="7" t="s">
        <v>61</v>
      </c>
      <c r="E74" s="14">
        <v>7</v>
      </c>
      <c r="F74" s="14"/>
      <c r="G74" s="14">
        <f>E74*F74</f>
        <v>0</v>
      </c>
      <c r="H74" s="14"/>
      <c r="I74" s="14">
        <f>E74*H74</f>
        <v>0</v>
      </c>
      <c r="J74" s="14">
        <f t="shared" si="17"/>
        <v>0</v>
      </c>
      <c r="K74" s="14">
        <f t="shared" si="17"/>
        <v>0</v>
      </c>
      <c r="L74" s="3"/>
      <c r="M74" s="3"/>
    </row>
    <row r="75" spans="1:13">
      <c r="A75" s="15" t="s">
        <v>187</v>
      </c>
      <c r="B75" s="15" t="s">
        <v>12</v>
      </c>
      <c r="C75" s="15" t="s">
        <v>188</v>
      </c>
      <c r="D75" s="15" t="s">
        <v>12</v>
      </c>
      <c r="E75" s="16"/>
      <c r="F75" s="16"/>
      <c r="G75" s="16"/>
      <c r="H75" s="16"/>
      <c r="I75" s="16"/>
      <c r="J75" s="16"/>
      <c r="K75" s="16"/>
      <c r="L75" s="3"/>
      <c r="M75" s="3"/>
    </row>
    <row r="76" spans="1:13">
      <c r="A76" s="7" t="s">
        <v>189</v>
      </c>
      <c r="B76" s="7" t="s">
        <v>190</v>
      </c>
      <c r="C76" s="7" t="s">
        <v>191</v>
      </c>
      <c r="D76" s="7" t="s">
        <v>192</v>
      </c>
      <c r="E76" s="14">
        <v>52</v>
      </c>
      <c r="F76" s="14"/>
      <c r="G76" s="14">
        <f>E76*F76</f>
        <v>0</v>
      </c>
      <c r="H76" s="14"/>
      <c r="I76" s="14">
        <f>E76*H76</f>
        <v>0</v>
      </c>
      <c r="J76" s="14">
        <f>F76+H76</f>
        <v>0</v>
      </c>
      <c r="K76" s="14">
        <f>G76+I76</f>
        <v>0</v>
      </c>
      <c r="L76" s="3"/>
      <c r="M76" s="3"/>
    </row>
    <row r="77" spans="1:13">
      <c r="A77" s="7" t="s">
        <v>193</v>
      </c>
      <c r="B77" s="7" t="s">
        <v>194</v>
      </c>
      <c r="C77" s="7" t="s">
        <v>195</v>
      </c>
      <c r="D77" s="7" t="s">
        <v>192</v>
      </c>
      <c r="E77" s="14">
        <v>25</v>
      </c>
      <c r="F77" s="14"/>
      <c r="G77" s="14">
        <f>E77*F77</f>
        <v>0</v>
      </c>
      <c r="H77" s="14"/>
      <c r="I77" s="14">
        <f>E77*H77</f>
        <v>0</v>
      </c>
      <c r="J77" s="14">
        <f>F77+H77</f>
        <v>0</v>
      </c>
      <c r="K77" s="14">
        <f>G77+I77</f>
        <v>0</v>
      </c>
      <c r="L77" s="3"/>
      <c r="M77" s="3"/>
    </row>
    <row r="78" spans="1:13">
      <c r="A78" s="15" t="s">
        <v>196</v>
      </c>
      <c r="B78" s="15" t="s">
        <v>12</v>
      </c>
      <c r="C78" s="15" t="s">
        <v>188</v>
      </c>
      <c r="D78" s="15" t="s">
        <v>12</v>
      </c>
      <c r="E78" s="16"/>
      <c r="F78" s="16"/>
      <c r="G78" s="16"/>
      <c r="H78" s="16"/>
      <c r="I78" s="16"/>
      <c r="J78" s="16"/>
      <c r="K78" s="16"/>
      <c r="L78" s="3"/>
      <c r="M78" s="3"/>
    </row>
    <row r="79" spans="1:13">
      <c r="A79" s="7" t="s">
        <v>197</v>
      </c>
      <c r="B79" s="7" t="s">
        <v>198</v>
      </c>
      <c r="C79" s="7" t="s">
        <v>199</v>
      </c>
      <c r="D79" s="7" t="s">
        <v>192</v>
      </c>
      <c r="E79" s="14">
        <v>10</v>
      </c>
      <c r="F79" s="14"/>
      <c r="G79" s="14">
        <f>E79*F79</f>
        <v>0</v>
      </c>
      <c r="H79" s="14"/>
      <c r="I79" s="14">
        <f>E79*H79</f>
        <v>0</v>
      </c>
      <c r="J79" s="14">
        <f>F79+H79</f>
        <v>0</v>
      </c>
      <c r="K79" s="14">
        <f>G79+I79</f>
        <v>0</v>
      </c>
      <c r="L79" s="3"/>
      <c r="M79" s="3"/>
    </row>
    <row r="80" spans="1:13">
      <c r="A80" s="6" t="s">
        <v>12</v>
      </c>
      <c r="B80" s="6" t="s">
        <v>12</v>
      </c>
      <c r="C80" s="6" t="s">
        <v>200</v>
      </c>
      <c r="D80" s="6" t="s">
        <v>12</v>
      </c>
      <c r="E80" s="17"/>
      <c r="F80" s="17"/>
      <c r="G80" s="17">
        <f>SUM(G68:G79)</f>
        <v>0</v>
      </c>
      <c r="H80" s="17"/>
      <c r="I80" s="17">
        <f>SUM(I68:I79)</f>
        <v>0</v>
      </c>
      <c r="J80" s="17"/>
      <c r="K80" s="17">
        <f>SUM(K68:K79)</f>
        <v>0</v>
      </c>
      <c r="L80" s="3"/>
      <c r="M80" s="3"/>
    </row>
    <row r="81" spans="1:13">
      <c r="A81" s="6" t="s">
        <v>12</v>
      </c>
      <c r="B81" s="6" t="s">
        <v>12</v>
      </c>
      <c r="C81" s="6" t="s">
        <v>201</v>
      </c>
      <c r="D81" s="6" t="s">
        <v>12</v>
      </c>
      <c r="E81" s="17"/>
      <c r="F81" s="17"/>
      <c r="G81" s="17"/>
      <c r="H81" s="17"/>
      <c r="I81" s="17"/>
      <c r="J81" s="17"/>
      <c r="K81" s="17"/>
      <c r="L81" s="3"/>
      <c r="M81" s="3"/>
    </row>
    <row r="82" spans="1:13">
      <c r="A82" s="7" t="s">
        <v>168</v>
      </c>
      <c r="B82" s="7" t="s">
        <v>202</v>
      </c>
      <c r="C82" s="7" t="s">
        <v>170</v>
      </c>
      <c r="D82" s="7" t="s">
        <v>61</v>
      </c>
      <c r="E82" s="14">
        <v>58</v>
      </c>
      <c r="F82" s="14"/>
      <c r="G82" s="14">
        <f>E82*F82</f>
        <v>0</v>
      </c>
      <c r="H82" s="14"/>
      <c r="I82" s="14">
        <f>E82*H82</f>
        <v>0</v>
      </c>
      <c r="J82" s="14">
        <f t="shared" ref="J82:K85" si="18">F82+H82</f>
        <v>0</v>
      </c>
      <c r="K82" s="14">
        <f t="shared" si="18"/>
        <v>0</v>
      </c>
      <c r="L82" s="3"/>
      <c r="M82" s="3"/>
    </row>
    <row r="83" spans="1:13">
      <c r="A83" s="7" t="s">
        <v>203</v>
      </c>
      <c r="B83" s="7" t="s">
        <v>204</v>
      </c>
      <c r="C83" s="7" t="s">
        <v>205</v>
      </c>
      <c r="D83" s="7" t="s">
        <v>61</v>
      </c>
      <c r="E83" s="14">
        <v>14</v>
      </c>
      <c r="F83" s="14"/>
      <c r="G83" s="14">
        <f>E83*F83</f>
        <v>0</v>
      </c>
      <c r="H83" s="14"/>
      <c r="I83" s="14">
        <f>E83*H83</f>
        <v>0</v>
      </c>
      <c r="J83" s="14">
        <f t="shared" si="18"/>
        <v>0</v>
      </c>
      <c r="K83" s="14">
        <f t="shared" si="18"/>
        <v>0</v>
      </c>
      <c r="L83" s="3"/>
      <c r="M83" s="3"/>
    </row>
    <row r="84" spans="1:13">
      <c r="A84" s="7" t="s">
        <v>206</v>
      </c>
      <c r="B84" s="7" t="s">
        <v>207</v>
      </c>
      <c r="C84" s="7" t="s">
        <v>208</v>
      </c>
      <c r="D84" s="7" t="s">
        <v>61</v>
      </c>
      <c r="E84" s="14">
        <v>1</v>
      </c>
      <c r="F84" s="14"/>
      <c r="G84" s="14">
        <f>E84*F84</f>
        <v>0</v>
      </c>
      <c r="H84" s="14"/>
      <c r="I84" s="14">
        <f>E84*H84</f>
        <v>0</v>
      </c>
      <c r="J84" s="14">
        <f t="shared" si="18"/>
        <v>0</v>
      </c>
      <c r="K84" s="14">
        <f t="shared" si="18"/>
        <v>0</v>
      </c>
      <c r="L84" s="3"/>
      <c r="M84" s="3"/>
    </row>
    <row r="85" spans="1:13">
      <c r="A85" s="7" t="s">
        <v>209</v>
      </c>
      <c r="B85" s="7" t="s">
        <v>210</v>
      </c>
      <c r="C85" s="7" t="s">
        <v>211</v>
      </c>
      <c r="D85" s="7" t="s">
        <v>61</v>
      </c>
      <c r="E85" s="14">
        <v>1</v>
      </c>
      <c r="F85" s="14"/>
      <c r="G85" s="14">
        <f>E85*F85</f>
        <v>0</v>
      </c>
      <c r="H85" s="14"/>
      <c r="I85" s="14">
        <f>E85*H85</f>
        <v>0</v>
      </c>
      <c r="J85" s="14">
        <f t="shared" si="18"/>
        <v>0</v>
      </c>
      <c r="K85" s="14">
        <f t="shared" si="18"/>
        <v>0</v>
      </c>
      <c r="L85" s="3"/>
      <c r="M85" s="3"/>
    </row>
    <row r="86" spans="1:13">
      <c r="A86" s="15" t="s">
        <v>212</v>
      </c>
      <c r="B86" s="15" t="s">
        <v>12</v>
      </c>
      <c r="C86" s="15" t="s">
        <v>213</v>
      </c>
      <c r="D86" s="15" t="s">
        <v>12</v>
      </c>
      <c r="E86" s="16"/>
      <c r="F86" s="16"/>
      <c r="G86" s="16"/>
      <c r="H86" s="16"/>
      <c r="I86" s="16"/>
      <c r="J86" s="16"/>
      <c r="K86" s="16"/>
      <c r="L86" s="3"/>
      <c r="M86" s="3"/>
    </row>
    <row r="87" spans="1:13">
      <c r="A87" s="7" t="s">
        <v>214</v>
      </c>
      <c r="B87" s="7" t="s">
        <v>215</v>
      </c>
      <c r="C87" s="7" t="s">
        <v>216</v>
      </c>
      <c r="D87" s="7" t="s">
        <v>192</v>
      </c>
      <c r="E87" s="14">
        <v>100</v>
      </c>
      <c r="F87" s="14"/>
      <c r="G87" s="14">
        <f>E87*F87</f>
        <v>0</v>
      </c>
      <c r="H87" s="14"/>
      <c r="I87" s="14">
        <f>E87*H87</f>
        <v>0</v>
      </c>
      <c r="J87" s="14">
        <f>F87+H87</f>
        <v>0</v>
      </c>
      <c r="K87" s="14">
        <f>G87+I87</f>
        <v>0</v>
      </c>
      <c r="L87" s="3"/>
      <c r="M87" s="3"/>
    </row>
    <row r="88" spans="1:13">
      <c r="A88" s="15" t="s">
        <v>171</v>
      </c>
      <c r="B88" s="15" t="s">
        <v>12</v>
      </c>
      <c r="C88" s="15" t="s">
        <v>172</v>
      </c>
      <c r="D88" s="15" t="s">
        <v>12</v>
      </c>
      <c r="E88" s="16"/>
      <c r="F88" s="16"/>
      <c r="G88" s="16"/>
      <c r="H88" s="16"/>
      <c r="I88" s="16"/>
      <c r="J88" s="16"/>
      <c r="K88" s="16"/>
      <c r="L88" s="3"/>
      <c r="M88" s="3"/>
    </row>
    <row r="89" spans="1:13">
      <c r="A89" s="7" t="s">
        <v>173</v>
      </c>
      <c r="B89" s="7" t="s">
        <v>217</v>
      </c>
      <c r="C89" s="7" t="s">
        <v>175</v>
      </c>
      <c r="D89" s="7" t="s">
        <v>61</v>
      </c>
      <c r="E89" s="14">
        <v>20</v>
      </c>
      <c r="F89" s="14"/>
      <c r="G89" s="14">
        <f>E89*F89</f>
        <v>0</v>
      </c>
      <c r="H89" s="14"/>
      <c r="I89" s="14">
        <f>E89*H89</f>
        <v>0</v>
      </c>
      <c r="J89" s="14">
        <f>F89+H89</f>
        <v>0</v>
      </c>
      <c r="K89" s="14">
        <f>G89+I89</f>
        <v>0</v>
      </c>
      <c r="L89" s="3"/>
      <c r="M89" s="3"/>
    </row>
    <row r="90" spans="1:13">
      <c r="A90" s="7" t="s">
        <v>218</v>
      </c>
      <c r="B90" s="7" t="s">
        <v>219</v>
      </c>
      <c r="C90" s="7" t="s">
        <v>220</v>
      </c>
      <c r="D90" s="7" t="s">
        <v>61</v>
      </c>
      <c r="E90" s="14">
        <v>2</v>
      </c>
      <c r="F90" s="14"/>
      <c r="G90" s="14">
        <f>E90*F90</f>
        <v>0</v>
      </c>
      <c r="H90" s="14"/>
      <c r="I90" s="14">
        <f>E90*H90</f>
        <v>0</v>
      </c>
      <c r="J90" s="14">
        <f>F90+H90</f>
        <v>0</v>
      </c>
      <c r="K90" s="14">
        <f>G90+I90</f>
        <v>0</v>
      </c>
      <c r="L90" s="3"/>
      <c r="M90" s="3"/>
    </row>
    <row r="91" spans="1:13">
      <c r="A91" s="15" t="s">
        <v>176</v>
      </c>
      <c r="B91" s="15" t="s">
        <v>12</v>
      </c>
      <c r="C91" s="15" t="s">
        <v>177</v>
      </c>
      <c r="D91" s="15" t="s">
        <v>12</v>
      </c>
      <c r="E91" s="16"/>
      <c r="F91" s="16"/>
      <c r="G91" s="16"/>
      <c r="H91" s="16"/>
      <c r="I91" s="16"/>
      <c r="J91" s="16"/>
      <c r="K91" s="16"/>
      <c r="L91" s="3"/>
      <c r="M91" s="3"/>
    </row>
    <row r="92" spans="1:13">
      <c r="A92" s="7" t="s">
        <v>178</v>
      </c>
      <c r="B92" s="7" t="s">
        <v>221</v>
      </c>
      <c r="C92" s="7" t="s">
        <v>180</v>
      </c>
      <c r="D92" s="7" t="s">
        <v>61</v>
      </c>
      <c r="E92" s="14">
        <v>40</v>
      </c>
      <c r="F92" s="14"/>
      <c r="G92" s="14">
        <f>E92*F92</f>
        <v>0</v>
      </c>
      <c r="H92" s="14"/>
      <c r="I92" s="14">
        <f>E92*H92</f>
        <v>0</v>
      </c>
      <c r="J92" s="14">
        <f>F92+H92</f>
        <v>0</v>
      </c>
      <c r="K92" s="14">
        <f>G92+I92</f>
        <v>0</v>
      </c>
      <c r="L92" s="3"/>
      <c r="M92" s="3"/>
    </row>
    <row r="93" spans="1:13">
      <c r="A93" s="7" t="s">
        <v>222</v>
      </c>
      <c r="B93" s="7" t="s">
        <v>223</v>
      </c>
      <c r="C93" s="7" t="s">
        <v>224</v>
      </c>
      <c r="D93" s="7" t="s">
        <v>61</v>
      </c>
      <c r="E93" s="14">
        <v>18</v>
      </c>
      <c r="F93" s="14"/>
      <c r="G93" s="14">
        <f>E93*F93</f>
        <v>0</v>
      </c>
      <c r="H93" s="14"/>
      <c r="I93" s="14">
        <f>E93*H93</f>
        <v>0</v>
      </c>
      <c r="J93" s="14">
        <f>F93+H93</f>
        <v>0</v>
      </c>
      <c r="K93" s="14">
        <f>G93+I93</f>
        <v>0</v>
      </c>
      <c r="L93" s="3"/>
      <c r="M93" s="3"/>
    </row>
    <row r="94" spans="1:13">
      <c r="A94" s="15" t="s">
        <v>225</v>
      </c>
      <c r="B94" s="15" t="s">
        <v>12</v>
      </c>
      <c r="C94" s="15" t="s">
        <v>226</v>
      </c>
      <c r="D94" s="15" t="s">
        <v>12</v>
      </c>
      <c r="E94" s="16"/>
      <c r="F94" s="16"/>
      <c r="G94" s="16"/>
      <c r="H94" s="16"/>
      <c r="I94" s="16"/>
      <c r="J94" s="16"/>
      <c r="K94" s="16"/>
      <c r="L94" s="3"/>
      <c r="M94" s="3"/>
    </row>
    <row r="95" spans="1:13">
      <c r="A95" s="7" t="s">
        <v>227</v>
      </c>
      <c r="B95" s="7" t="s">
        <v>228</v>
      </c>
      <c r="C95" s="7" t="s">
        <v>229</v>
      </c>
      <c r="D95" s="7" t="s">
        <v>61</v>
      </c>
      <c r="E95" s="14">
        <v>2</v>
      </c>
      <c r="F95" s="14"/>
      <c r="G95" s="14">
        <f>E95*F95</f>
        <v>0</v>
      </c>
      <c r="H95" s="14"/>
      <c r="I95" s="14">
        <f>E95*H95</f>
        <v>0</v>
      </c>
      <c r="J95" s="14">
        <f t="shared" ref="J95:K99" si="19">F95+H95</f>
        <v>0</v>
      </c>
      <c r="K95" s="14">
        <f t="shared" si="19"/>
        <v>0</v>
      </c>
      <c r="L95" s="3"/>
      <c r="M95" s="3"/>
    </row>
    <row r="96" spans="1:13">
      <c r="A96" s="7" t="s">
        <v>181</v>
      </c>
      <c r="B96" s="7" t="s">
        <v>230</v>
      </c>
      <c r="C96" s="7" t="s">
        <v>183</v>
      </c>
      <c r="D96" s="7" t="s">
        <v>61</v>
      </c>
      <c r="E96" s="14">
        <v>7</v>
      </c>
      <c r="F96" s="14"/>
      <c r="G96" s="14">
        <f>E96*F96</f>
        <v>0</v>
      </c>
      <c r="H96" s="14"/>
      <c r="I96" s="14">
        <f>E96*H96</f>
        <v>0</v>
      </c>
      <c r="J96" s="14">
        <f t="shared" si="19"/>
        <v>0</v>
      </c>
      <c r="K96" s="14">
        <f t="shared" si="19"/>
        <v>0</v>
      </c>
      <c r="L96" s="3"/>
      <c r="M96" s="3"/>
    </row>
    <row r="97" spans="1:13">
      <c r="A97" s="7" t="s">
        <v>231</v>
      </c>
      <c r="B97" s="7" t="s">
        <v>232</v>
      </c>
      <c r="C97" s="7" t="s">
        <v>233</v>
      </c>
      <c r="D97" s="7" t="s">
        <v>61</v>
      </c>
      <c r="E97" s="14">
        <v>2</v>
      </c>
      <c r="F97" s="14"/>
      <c r="G97" s="14">
        <f>E97*F97</f>
        <v>0</v>
      </c>
      <c r="H97" s="14"/>
      <c r="I97" s="14">
        <f>E97*H97</f>
        <v>0</v>
      </c>
      <c r="J97" s="14">
        <f t="shared" si="19"/>
        <v>0</v>
      </c>
      <c r="K97" s="14">
        <f t="shared" si="19"/>
        <v>0</v>
      </c>
      <c r="L97" s="3"/>
      <c r="M97" s="3"/>
    </row>
    <row r="98" spans="1:13">
      <c r="A98" s="7" t="s">
        <v>234</v>
      </c>
      <c r="B98" s="7" t="s">
        <v>235</v>
      </c>
      <c r="C98" s="7" t="s">
        <v>236</v>
      </c>
      <c r="D98" s="7" t="s">
        <v>61</v>
      </c>
      <c r="E98" s="14">
        <v>12</v>
      </c>
      <c r="F98" s="14"/>
      <c r="G98" s="14">
        <f>E98*F98</f>
        <v>0</v>
      </c>
      <c r="H98" s="14"/>
      <c r="I98" s="14">
        <f>E98*H98</f>
        <v>0</v>
      </c>
      <c r="J98" s="14">
        <f t="shared" si="19"/>
        <v>0</v>
      </c>
      <c r="K98" s="14">
        <f t="shared" si="19"/>
        <v>0</v>
      </c>
      <c r="L98" s="3"/>
      <c r="M98" s="3"/>
    </row>
    <row r="99" spans="1:13">
      <c r="A99" s="7" t="s">
        <v>237</v>
      </c>
      <c r="B99" s="7" t="s">
        <v>238</v>
      </c>
      <c r="C99" s="7" t="s">
        <v>239</v>
      </c>
      <c r="D99" s="7" t="s">
        <v>61</v>
      </c>
      <c r="E99" s="14">
        <v>1</v>
      </c>
      <c r="F99" s="14"/>
      <c r="G99" s="14">
        <f>E99*F99</f>
        <v>0</v>
      </c>
      <c r="H99" s="14"/>
      <c r="I99" s="14">
        <f>E99*H99</f>
        <v>0</v>
      </c>
      <c r="J99" s="14">
        <f t="shared" si="19"/>
        <v>0</v>
      </c>
      <c r="K99" s="14">
        <f t="shared" si="19"/>
        <v>0</v>
      </c>
      <c r="L99" s="3"/>
      <c r="M99" s="3"/>
    </row>
    <row r="100" spans="1:13">
      <c r="A100" s="15" t="s">
        <v>240</v>
      </c>
      <c r="B100" s="15" t="s">
        <v>12</v>
      </c>
      <c r="C100" s="15" t="s">
        <v>241</v>
      </c>
      <c r="D100" s="15" t="s">
        <v>12</v>
      </c>
      <c r="E100" s="16"/>
      <c r="F100" s="16"/>
      <c r="G100" s="16"/>
      <c r="H100" s="16"/>
      <c r="I100" s="16"/>
      <c r="J100" s="16"/>
      <c r="K100" s="16"/>
      <c r="L100" s="3"/>
      <c r="M100" s="3"/>
    </row>
    <row r="101" spans="1:13">
      <c r="A101" s="7" t="s">
        <v>242</v>
      </c>
      <c r="B101" s="7" t="s">
        <v>243</v>
      </c>
      <c r="C101" s="7" t="s">
        <v>244</v>
      </c>
      <c r="D101" s="7" t="s">
        <v>61</v>
      </c>
      <c r="E101" s="14">
        <v>2</v>
      </c>
      <c r="F101" s="14"/>
      <c r="G101" s="14">
        <f>E101*F101</f>
        <v>0</v>
      </c>
      <c r="H101" s="14"/>
      <c r="I101" s="14">
        <f>E101*H101</f>
        <v>0</v>
      </c>
      <c r="J101" s="14">
        <f>F101+H101</f>
        <v>0</v>
      </c>
      <c r="K101" s="14">
        <f>G101+I101</f>
        <v>0</v>
      </c>
      <c r="L101" s="3"/>
      <c r="M101" s="3"/>
    </row>
    <row r="102" spans="1:13">
      <c r="A102" s="15" t="s">
        <v>245</v>
      </c>
      <c r="B102" s="15" t="s">
        <v>12</v>
      </c>
      <c r="C102" s="15" t="s">
        <v>246</v>
      </c>
      <c r="D102" s="15" t="s">
        <v>12</v>
      </c>
      <c r="E102" s="16"/>
      <c r="F102" s="16"/>
      <c r="G102" s="16"/>
      <c r="H102" s="16"/>
      <c r="I102" s="16"/>
      <c r="J102" s="16"/>
      <c r="K102" s="16"/>
      <c r="L102" s="3"/>
      <c r="M102" s="3"/>
    </row>
    <row r="103" spans="1:13">
      <c r="A103" s="7" t="s">
        <v>247</v>
      </c>
      <c r="B103" s="7" t="s">
        <v>248</v>
      </c>
      <c r="C103" s="7" t="s">
        <v>249</v>
      </c>
      <c r="D103" s="7" t="s">
        <v>61</v>
      </c>
      <c r="E103" s="14">
        <v>70</v>
      </c>
      <c r="F103" s="14"/>
      <c r="G103" s="14">
        <f>E103*F103</f>
        <v>0</v>
      </c>
      <c r="H103" s="14"/>
      <c r="I103" s="14">
        <f>E103*H103</f>
        <v>0</v>
      </c>
      <c r="J103" s="14">
        <f>F103+H103</f>
        <v>0</v>
      </c>
      <c r="K103" s="14">
        <f>G103+I103</f>
        <v>0</v>
      </c>
      <c r="L103" s="3"/>
      <c r="M103" s="3"/>
    </row>
    <row r="104" spans="1:13">
      <c r="A104" s="15" t="s">
        <v>250</v>
      </c>
      <c r="B104" s="15" t="s">
        <v>12</v>
      </c>
      <c r="C104" s="15" t="s">
        <v>251</v>
      </c>
      <c r="D104" s="15" t="s">
        <v>12</v>
      </c>
      <c r="E104" s="16"/>
      <c r="F104" s="16"/>
      <c r="G104" s="16"/>
      <c r="H104" s="16"/>
      <c r="I104" s="16"/>
      <c r="J104" s="16"/>
      <c r="K104" s="16"/>
      <c r="L104" s="3"/>
      <c r="M104" s="3"/>
    </row>
    <row r="105" spans="1:13">
      <c r="A105" s="7" t="s">
        <v>252</v>
      </c>
      <c r="B105" s="7" t="s">
        <v>253</v>
      </c>
      <c r="C105" s="7" t="s">
        <v>254</v>
      </c>
      <c r="D105" s="7" t="s">
        <v>61</v>
      </c>
      <c r="E105" s="14">
        <v>1</v>
      </c>
      <c r="F105" s="14"/>
      <c r="G105" s="14">
        <f>E105*F105</f>
        <v>0</v>
      </c>
      <c r="H105" s="14"/>
      <c r="I105" s="14">
        <f>E105*H105</f>
        <v>0</v>
      </c>
      <c r="J105" s="14">
        <f>F105+H105</f>
        <v>0</v>
      </c>
      <c r="K105" s="14">
        <f>G105+I105</f>
        <v>0</v>
      </c>
      <c r="L105" s="3"/>
      <c r="M105" s="3"/>
    </row>
    <row r="106" spans="1:13">
      <c r="A106" s="15" t="s">
        <v>255</v>
      </c>
      <c r="B106" s="15" t="s">
        <v>12</v>
      </c>
      <c r="C106" s="15" t="s">
        <v>256</v>
      </c>
      <c r="D106" s="15" t="s">
        <v>12</v>
      </c>
      <c r="E106" s="16"/>
      <c r="F106" s="16"/>
      <c r="G106" s="16"/>
      <c r="H106" s="16"/>
      <c r="I106" s="16"/>
      <c r="J106" s="16"/>
      <c r="K106" s="16"/>
      <c r="L106" s="3"/>
      <c r="M106" s="3"/>
    </row>
    <row r="107" spans="1:13">
      <c r="A107" s="7" t="s">
        <v>257</v>
      </c>
      <c r="B107" s="7" t="s">
        <v>258</v>
      </c>
      <c r="C107" s="7" t="s">
        <v>259</v>
      </c>
      <c r="D107" s="7" t="s">
        <v>61</v>
      </c>
      <c r="E107" s="14">
        <v>1</v>
      </c>
      <c r="F107" s="14"/>
      <c r="G107" s="14">
        <f>E107*F107</f>
        <v>0</v>
      </c>
      <c r="H107" s="14"/>
      <c r="I107" s="14">
        <f>E107*H107</f>
        <v>0</v>
      </c>
      <c r="J107" s="14">
        <f t="shared" ref="J107:K111" si="20">F107+H107</f>
        <v>0</v>
      </c>
      <c r="K107" s="14">
        <f t="shared" si="20"/>
        <v>0</v>
      </c>
      <c r="L107" s="3"/>
      <c r="M107" s="3"/>
    </row>
    <row r="108" spans="1:13">
      <c r="A108" s="7" t="s">
        <v>260</v>
      </c>
      <c r="B108" s="7" t="s">
        <v>261</v>
      </c>
      <c r="C108" s="7" t="s">
        <v>262</v>
      </c>
      <c r="D108" s="7" t="s">
        <v>61</v>
      </c>
      <c r="E108" s="14">
        <v>1</v>
      </c>
      <c r="F108" s="14"/>
      <c r="G108" s="14">
        <f>E108*F108</f>
        <v>0</v>
      </c>
      <c r="H108" s="14"/>
      <c r="I108" s="14">
        <f>E108*H108</f>
        <v>0</v>
      </c>
      <c r="J108" s="14">
        <f t="shared" si="20"/>
        <v>0</v>
      </c>
      <c r="K108" s="14">
        <f t="shared" si="20"/>
        <v>0</v>
      </c>
      <c r="L108" s="3"/>
      <c r="M108" s="3"/>
    </row>
    <row r="109" spans="1:13">
      <c r="A109" s="7" t="s">
        <v>263</v>
      </c>
      <c r="B109" s="7" t="s">
        <v>264</v>
      </c>
      <c r="C109" s="7" t="s">
        <v>265</v>
      </c>
      <c r="D109" s="7" t="s">
        <v>61</v>
      </c>
      <c r="E109" s="14">
        <v>2</v>
      </c>
      <c r="F109" s="14"/>
      <c r="G109" s="14">
        <f>E109*F109</f>
        <v>0</v>
      </c>
      <c r="H109" s="14"/>
      <c r="I109" s="14">
        <f>E109*H109</f>
        <v>0</v>
      </c>
      <c r="J109" s="14">
        <f t="shared" si="20"/>
        <v>0</v>
      </c>
      <c r="K109" s="14">
        <f t="shared" si="20"/>
        <v>0</v>
      </c>
      <c r="L109" s="3"/>
      <c r="M109" s="3"/>
    </row>
    <row r="110" spans="1:13">
      <c r="A110" s="7" t="s">
        <v>266</v>
      </c>
      <c r="B110" s="7" t="s">
        <v>267</v>
      </c>
      <c r="C110" s="7" t="s">
        <v>268</v>
      </c>
      <c r="D110" s="7" t="s">
        <v>61</v>
      </c>
      <c r="E110" s="14">
        <v>6</v>
      </c>
      <c r="F110" s="14"/>
      <c r="G110" s="14">
        <f>E110*F110</f>
        <v>0</v>
      </c>
      <c r="H110" s="14"/>
      <c r="I110" s="14">
        <f>E110*H110</f>
        <v>0</v>
      </c>
      <c r="J110" s="14">
        <f t="shared" si="20"/>
        <v>0</v>
      </c>
      <c r="K110" s="14">
        <f t="shared" si="20"/>
        <v>0</v>
      </c>
      <c r="L110" s="3"/>
      <c r="M110" s="3"/>
    </row>
    <row r="111" spans="1:13">
      <c r="A111" s="7" t="s">
        <v>184</v>
      </c>
      <c r="B111" s="7" t="s">
        <v>269</v>
      </c>
      <c r="C111" s="7" t="s">
        <v>186</v>
      </c>
      <c r="D111" s="7" t="s">
        <v>61</v>
      </c>
      <c r="E111" s="14">
        <v>3</v>
      </c>
      <c r="F111" s="14"/>
      <c r="G111" s="14">
        <f>E111*F111</f>
        <v>0</v>
      </c>
      <c r="H111" s="14"/>
      <c r="I111" s="14">
        <f>E111*H111</f>
        <v>0</v>
      </c>
      <c r="J111" s="14">
        <f t="shared" si="20"/>
        <v>0</v>
      </c>
      <c r="K111" s="14">
        <f t="shared" si="20"/>
        <v>0</v>
      </c>
      <c r="L111" s="3"/>
      <c r="M111" s="3"/>
    </row>
    <row r="112" spans="1:13">
      <c r="A112" s="15" t="s">
        <v>187</v>
      </c>
      <c r="B112" s="15" t="s">
        <v>12</v>
      </c>
      <c r="C112" s="15" t="s">
        <v>188</v>
      </c>
      <c r="D112" s="15" t="s">
        <v>12</v>
      </c>
      <c r="E112" s="16"/>
      <c r="F112" s="16"/>
      <c r="G112" s="16"/>
      <c r="H112" s="16"/>
      <c r="I112" s="16"/>
      <c r="J112" s="16"/>
      <c r="K112" s="16"/>
      <c r="L112" s="3"/>
      <c r="M112" s="3"/>
    </row>
    <row r="113" spans="1:13">
      <c r="A113" s="7" t="s">
        <v>189</v>
      </c>
      <c r="B113" s="7" t="s">
        <v>270</v>
      </c>
      <c r="C113" s="7" t="s">
        <v>191</v>
      </c>
      <c r="D113" s="7" t="s">
        <v>192</v>
      </c>
      <c r="E113" s="14">
        <v>185</v>
      </c>
      <c r="F113" s="14"/>
      <c r="G113" s="14">
        <f>E113*F113</f>
        <v>0</v>
      </c>
      <c r="H113" s="14"/>
      <c r="I113" s="14">
        <f>E113*H113</f>
        <v>0</v>
      </c>
      <c r="J113" s="14">
        <f t="shared" ref="J113:K116" si="21">F113+H113</f>
        <v>0</v>
      </c>
      <c r="K113" s="14">
        <f t="shared" si="21"/>
        <v>0</v>
      </c>
      <c r="L113" s="3"/>
      <c r="M113" s="3"/>
    </row>
    <row r="114" spans="1:13">
      <c r="A114" s="7" t="s">
        <v>271</v>
      </c>
      <c r="B114" s="7" t="s">
        <v>272</v>
      </c>
      <c r="C114" s="7" t="s">
        <v>273</v>
      </c>
      <c r="D114" s="7" t="s">
        <v>192</v>
      </c>
      <c r="E114" s="14">
        <v>420</v>
      </c>
      <c r="F114" s="14"/>
      <c r="G114" s="14">
        <f>E114*F114</f>
        <v>0</v>
      </c>
      <c r="H114" s="14"/>
      <c r="I114" s="14">
        <f>E114*H114</f>
        <v>0</v>
      </c>
      <c r="J114" s="14">
        <f t="shared" si="21"/>
        <v>0</v>
      </c>
      <c r="K114" s="14">
        <f t="shared" si="21"/>
        <v>0</v>
      </c>
      <c r="L114" s="3"/>
      <c r="M114" s="3"/>
    </row>
    <row r="115" spans="1:13">
      <c r="A115" s="7" t="s">
        <v>274</v>
      </c>
      <c r="B115" s="7" t="s">
        <v>275</v>
      </c>
      <c r="C115" s="7" t="s">
        <v>276</v>
      </c>
      <c r="D115" s="7" t="s">
        <v>192</v>
      </c>
      <c r="E115" s="14">
        <v>72</v>
      </c>
      <c r="F115" s="14"/>
      <c r="G115" s="14">
        <f>E115*F115</f>
        <v>0</v>
      </c>
      <c r="H115" s="14"/>
      <c r="I115" s="14">
        <f>E115*H115</f>
        <v>0</v>
      </c>
      <c r="J115" s="14">
        <f t="shared" si="21"/>
        <v>0</v>
      </c>
      <c r="K115" s="14">
        <f t="shared" si="21"/>
        <v>0</v>
      </c>
      <c r="L115" s="3"/>
      <c r="M115" s="3"/>
    </row>
    <row r="116" spans="1:13">
      <c r="A116" s="7" t="s">
        <v>277</v>
      </c>
      <c r="B116" s="7" t="s">
        <v>278</v>
      </c>
      <c r="C116" s="7" t="s">
        <v>279</v>
      </c>
      <c r="D116" s="7" t="s">
        <v>192</v>
      </c>
      <c r="E116" s="14">
        <v>75</v>
      </c>
      <c r="F116" s="14"/>
      <c r="G116" s="14">
        <f>E116*F116</f>
        <v>0</v>
      </c>
      <c r="H116" s="14"/>
      <c r="I116" s="14">
        <f>E116*H116</f>
        <v>0</v>
      </c>
      <c r="J116" s="14">
        <f t="shared" si="21"/>
        <v>0</v>
      </c>
      <c r="K116" s="14">
        <f t="shared" si="21"/>
        <v>0</v>
      </c>
      <c r="L116" s="3"/>
      <c r="M116" s="3"/>
    </row>
    <row r="117" spans="1:13">
      <c r="A117" s="15" t="s">
        <v>196</v>
      </c>
      <c r="B117" s="15" t="s">
        <v>12</v>
      </c>
      <c r="C117" s="15" t="s">
        <v>188</v>
      </c>
      <c r="D117" s="15" t="s">
        <v>12</v>
      </c>
      <c r="E117" s="16"/>
      <c r="F117" s="16"/>
      <c r="G117" s="16"/>
      <c r="H117" s="16"/>
      <c r="I117" s="16"/>
      <c r="J117" s="16"/>
      <c r="K117" s="16"/>
      <c r="L117" s="3"/>
      <c r="M117" s="3"/>
    </row>
    <row r="118" spans="1:13">
      <c r="A118" s="7" t="s">
        <v>197</v>
      </c>
      <c r="B118" s="7" t="s">
        <v>280</v>
      </c>
      <c r="C118" s="7" t="s">
        <v>199</v>
      </c>
      <c r="D118" s="7" t="s">
        <v>192</v>
      </c>
      <c r="E118" s="14">
        <v>25</v>
      </c>
      <c r="F118" s="14"/>
      <c r="G118" s="14">
        <f>E118*F118</f>
        <v>0</v>
      </c>
      <c r="H118" s="14"/>
      <c r="I118" s="14">
        <f>E118*H118</f>
        <v>0</v>
      </c>
      <c r="J118" s="14">
        <f>F118+H118</f>
        <v>0</v>
      </c>
      <c r="K118" s="14">
        <f>G118+I118</f>
        <v>0</v>
      </c>
      <c r="L118" s="3"/>
      <c r="M118" s="3"/>
    </row>
    <row r="119" spans="1:13">
      <c r="A119" s="7" t="s">
        <v>281</v>
      </c>
      <c r="B119" s="7" t="s">
        <v>282</v>
      </c>
      <c r="C119" s="7" t="s">
        <v>283</v>
      </c>
      <c r="D119" s="7" t="s">
        <v>192</v>
      </c>
      <c r="E119" s="14">
        <v>55</v>
      </c>
      <c r="F119" s="14"/>
      <c r="G119" s="14">
        <f>E119*F119</f>
        <v>0</v>
      </c>
      <c r="H119" s="14"/>
      <c r="I119" s="14">
        <f>E119*H119</f>
        <v>0</v>
      </c>
      <c r="J119" s="14">
        <f>F119+H119</f>
        <v>0</v>
      </c>
      <c r="K119" s="14">
        <f>G119+I119</f>
        <v>0</v>
      </c>
      <c r="L119" s="3"/>
      <c r="M119" s="3"/>
    </row>
    <row r="120" spans="1:13">
      <c r="A120" s="15" t="s">
        <v>284</v>
      </c>
      <c r="B120" s="15" t="s">
        <v>12</v>
      </c>
      <c r="C120" s="15" t="s">
        <v>285</v>
      </c>
      <c r="D120" s="15" t="s">
        <v>12</v>
      </c>
      <c r="E120" s="16"/>
      <c r="F120" s="16"/>
      <c r="G120" s="16"/>
      <c r="H120" s="16"/>
      <c r="I120" s="16"/>
      <c r="J120" s="16"/>
      <c r="K120" s="16"/>
      <c r="L120" s="3"/>
      <c r="M120" s="3"/>
    </row>
    <row r="121" spans="1:13">
      <c r="A121" s="7" t="s">
        <v>286</v>
      </c>
      <c r="B121" s="7" t="s">
        <v>287</v>
      </c>
      <c r="C121" s="7" t="s">
        <v>288</v>
      </c>
      <c r="D121" s="7" t="s">
        <v>192</v>
      </c>
      <c r="E121" s="14">
        <v>55</v>
      </c>
      <c r="F121" s="14"/>
      <c r="G121" s="14">
        <f>E121*F121</f>
        <v>0</v>
      </c>
      <c r="H121" s="14"/>
      <c r="I121" s="14">
        <f>E121*H121</f>
        <v>0</v>
      </c>
      <c r="J121" s="14">
        <f>F121+H121</f>
        <v>0</v>
      </c>
      <c r="K121" s="14">
        <f>G121+I121</f>
        <v>0</v>
      </c>
      <c r="L121" s="3"/>
      <c r="M121" s="3"/>
    </row>
    <row r="122" spans="1:13">
      <c r="A122" s="15" t="s">
        <v>289</v>
      </c>
      <c r="B122" s="15" t="s">
        <v>12</v>
      </c>
      <c r="C122" s="15" t="s">
        <v>290</v>
      </c>
      <c r="D122" s="15" t="s">
        <v>12</v>
      </c>
      <c r="E122" s="16"/>
      <c r="F122" s="16"/>
      <c r="G122" s="16"/>
      <c r="H122" s="16"/>
      <c r="I122" s="16"/>
      <c r="J122" s="16"/>
      <c r="K122" s="16"/>
      <c r="L122" s="3"/>
      <c r="M122" s="3"/>
    </row>
    <row r="123" spans="1:13">
      <c r="A123" s="7" t="s">
        <v>291</v>
      </c>
      <c r="B123" s="7" t="s">
        <v>292</v>
      </c>
      <c r="C123" s="7" t="s">
        <v>293</v>
      </c>
      <c r="D123" s="7" t="s">
        <v>61</v>
      </c>
      <c r="E123" s="14">
        <v>10</v>
      </c>
      <c r="F123" s="14"/>
      <c r="G123" s="14">
        <f>E123*F123</f>
        <v>0</v>
      </c>
      <c r="H123" s="14"/>
      <c r="I123" s="14">
        <f>E123*H123</f>
        <v>0</v>
      </c>
      <c r="J123" s="14">
        <f t="shared" ref="J123:K126" si="22">F123+H123</f>
        <v>0</v>
      </c>
      <c r="K123" s="14">
        <f t="shared" si="22"/>
        <v>0</v>
      </c>
      <c r="L123" s="3"/>
      <c r="M123" s="3"/>
    </row>
    <row r="124" spans="1:13">
      <c r="A124" s="7" t="s">
        <v>294</v>
      </c>
      <c r="B124" s="7" t="s">
        <v>295</v>
      </c>
      <c r="C124" s="7" t="s">
        <v>296</v>
      </c>
      <c r="D124" s="7" t="s">
        <v>61</v>
      </c>
      <c r="E124" s="14">
        <v>10</v>
      </c>
      <c r="F124" s="14"/>
      <c r="G124" s="14">
        <f>E124*F124</f>
        <v>0</v>
      </c>
      <c r="H124" s="14"/>
      <c r="I124" s="14">
        <f>E124*H124</f>
        <v>0</v>
      </c>
      <c r="J124" s="14">
        <f t="shared" si="22"/>
        <v>0</v>
      </c>
      <c r="K124" s="14">
        <f t="shared" si="22"/>
        <v>0</v>
      </c>
      <c r="L124" s="3"/>
      <c r="M124" s="3"/>
    </row>
    <row r="125" spans="1:13">
      <c r="A125" s="7" t="s">
        <v>297</v>
      </c>
      <c r="B125" s="7" t="s">
        <v>298</v>
      </c>
      <c r="C125" s="7" t="s">
        <v>299</v>
      </c>
      <c r="D125" s="7" t="s">
        <v>61</v>
      </c>
      <c r="E125" s="14">
        <v>2</v>
      </c>
      <c r="F125" s="14"/>
      <c r="G125" s="14">
        <f>E125*F125</f>
        <v>0</v>
      </c>
      <c r="H125" s="14"/>
      <c r="I125" s="14">
        <f>E125*H125</f>
        <v>0</v>
      </c>
      <c r="J125" s="14">
        <f t="shared" si="22"/>
        <v>0</v>
      </c>
      <c r="K125" s="14">
        <f t="shared" si="22"/>
        <v>0</v>
      </c>
      <c r="L125" s="3"/>
      <c r="M125" s="3"/>
    </row>
    <row r="126" spans="1:13">
      <c r="A126" s="7" t="s">
        <v>300</v>
      </c>
      <c r="B126" s="7" t="s">
        <v>301</v>
      </c>
      <c r="C126" s="7" t="s">
        <v>302</v>
      </c>
      <c r="D126" s="7" t="s">
        <v>61</v>
      </c>
      <c r="E126" s="14">
        <v>2</v>
      </c>
      <c r="F126" s="14"/>
      <c r="G126" s="14">
        <f>E126*F126</f>
        <v>0</v>
      </c>
      <c r="H126" s="14"/>
      <c r="I126" s="14">
        <f>E126*H126</f>
        <v>0</v>
      </c>
      <c r="J126" s="14">
        <f t="shared" si="22"/>
        <v>0</v>
      </c>
      <c r="K126" s="14">
        <f t="shared" si="22"/>
        <v>0</v>
      </c>
      <c r="L126" s="3"/>
      <c r="M126" s="3"/>
    </row>
    <row r="127" spans="1:13">
      <c r="A127" s="15" t="s">
        <v>303</v>
      </c>
      <c r="B127" s="15" t="s">
        <v>12</v>
      </c>
      <c r="C127" s="15" t="s">
        <v>304</v>
      </c>
      <c r="D127" s="15" t="s">
        <v>12</v>
      </c>
      <c r="E127" s="16"/>
      <c r="F127" s="16"/>
      <c r="G127" s="16"/>
      <c r="H127" s="16"/>
      <c r="I127" s="16"/>
      <c r="J127" s="16"/>
      <c r="K127" s="16"/>
      <c r="L127" s="3"/>
      <c r="M127" s="3"/>
    </row>
    <row r="128" spans="1:13">
      <c r="A128" s="7" t="s">
        <v>305</v>
      </c>
      <c r="B128" s="7" t="s">
        <v>306</v>
      </c>
      <c r="C128" s="7" t="s">
        <v>307</v>
      </c>
      <c r="D128" s="7" t="s">
        <v>192</v>
      </c>
      <c r="E128" s="14">
        <v>50</v>
      </c>
      <c r="F128" s="14"/>
      <c r="G128" s="14">
        <f>E128*F128</f>
        <v>0</v>
      </c>
      <c r="H128" s="14"/>
      <c r="I128" s="14">
        <f>E128*H128</f>
        <v>0</v>
      </c>
      <c r="J128" s="14">
        <f>F128+H128</f>
        <v>0</v>
      </c>
      <c r="K128" s="14">
        <f>G128+I128</f>
        <v>0</v>
      </c>
      <c r="L128" s="3"/>
      <c r="M128" s="3"/>
    </row>
    <row r="129" spans="1:13">
      <c r="A129" s="7" t="s">
        <v>308</v>
      </c>
      <c r="B129" s="7" t="s">
        <v>309</v>
      </c>
      <c r="C129" s="7" t="s">
        <v>310</v>
      </c>
      <c r="D129" s="7" t="s">
        <v>192</v>
      </c>
      <c r="E129" s="14">
        <v>50</v>
      </c>
      <c r="F129" s="14"/>
      <c r="G129" s="14">
        <f>E129*F129</f>
        <v>0</v>
      </c>
      <c r="H129" s="14"/>
      <c r="I129" s="14">
        <f>E129*H129</f>
        <v>0</v>
      </c>
      <c r="J129" s="14">
        <f>F129+H129</f>
        <v>0</v>
      </c>
      <c r="K129" s="14">
        <f>G129+I129</f>
        <v>0</v>
      </c>
      <c r="L129" s="3"/>
      <c r="M129" s="3"/>
    </row>
    <row r="130" spans="1:13">
      <c r="A130" s="15" t="s">
        <v>311</v>
      </c>
      <c r="B130" s="15" t="s">
        <v>12</v>
      </c>
      <c r="C130" s="15" t="s">
        <v>312</v>
      </c>
      <c r="D130" s="15" t="s">
        <v>12</v>
      </c>
      <c r="E130" s="16"/>
      <c r="F130" s="16"/>
      <c r="G130" s="16"/>
      <c r="H130" s="16"/>
      <c r="I130" s="16"/>
      <c r="J130" s="16"/>
      <c r="K130" s="16"/>
      <c r="L130" s="3"/>
      <c r="M130" s="3"/>
    </row>
    <row r="131" spans="1:13">
      <c r="A131" s="7" t="s">
        <v>313</v>
      </c>
      <c r="B131" s="7" t="s">
        <v>314</v>
      </c>
      <c r="C131" s="7" t="s">
        <v>315</v>
      </c>
      <c r="D131" s="7" t="s">
        <v>61</v>
      </c>
      <c r="E131" s="14">
        <v>34</v>
      </c>
      <c r="F131" s="14"/>
      <c r="G131" s="14">
        <f>E131*F131</f>
        <v>0</v>
      </c>
      <c r="H131" s="14"/>
      <c r="I131" s="14">
        <f>E131*H131</f>
        <v>0</v>
      </c>
      <c r="J131" s="14">
        <f t="shared" ref="J131:K134" si="23">F131+H131</f>
        <v>0</v>
      </c>
      <c r="K131" s="14">
        <f t="shared" si="23"/>
        <v>0</v>
      </c>
      <c r="L131" s="3"/>
      <c r="M131" s="3"/>
    </row>
    <row r="132" spans="1:13">
      <c r="A132" s="7" t="s">
        <v>316</v>
      </c>
      <c r="B132" s="7" t="s">
        <v>317</v>
      </c>
      <c r="C132" s="7" t="s">
        <v>318</v>
      </c>
      <c r="D132" s="7" t="s">
        <v>61</v>
      </c>
      <c r="E132" s="14">
        <v>4</v>
      </c>
      <c r="F132" s="14"/>
      <c r="G132" s="14">
        <f>E132*F132</f>
        <v>0</v>
      </c>
      <c r="H132" s="14"/>
      <c r="I132" s="14">
        <f>E132*H132</f>
        <v>0</v>
      </c>
      <c r="J132" s="14">
        <f t="shared" si="23"/>
        <v>0</v>
      </c>
      <c r="K132" s="14">
        <f t="shared" si="23"/>
        <v>0</v>
      </c>
      <c r="L132" s="3"/>
      <c r="M132" s="3"/>
    </row>
    <row r="133" spans="1:13">
      <c r="A133" s="7" t="s">
        <v>319</v>
      </c>
      <c r="B133" s="7" t="s">
        <v>320</v>
      </c>
      <c r="C133" s="7" t="s">
        <v>321</v>
      </c>
      <c r="D133" s="7" t="s">
        <v>61</v>
      </c>
      <c r="E133" s="14">
        <v>4</v>
      </c>
      <c r="F133" s="14"/>
      <c r="G133" s="14">
        <f>E133*F133</f>
        <v>0</v>
      </c>
      <c r="H133" s="14"/>
      <c r="I133" s="14">
        <f>E133*H133</f>
        <v>0</v>
      </c>
      <c r="J133" s="14">
        <f t="shared" si="23"/>
        <v>0</v>
      </c>
      <c r="K133" s="14">
        <f t="shared" si="23"/>
        <v>0</v>
      </c>
      <c r="L133" s="3"/>
      <c r="M133" s="3"/>
    </row>
    <row r="134" spans="1:13">
      <c r="A134" s="7" t="s">
        <v>322</v>
      </c>
      <c r="B134" s="7" t="s">
        <v>323</v>
      </c>
      <c r="C134" s="7" t="s">
        <v>324</v>
      </c>
      <c r="D134" s="7" t="s">
        <v>61</v>
      </c>
      <c r="E134" s="14">
        <v>4</v>
      </c>
      <c r="F134" s="14"/>
      <c r="G134" s="14">
        <f>E134*F134</f>
        <v>0</v>
      </c>
      <c r="H134" s="14"/>
      <c r="I134" s="14">
        <f>E134*H134</f>
        <v>0</v>
      </c>
      <c r="J134" s="14">
        <f t="shared" si="23"/>
        <v>0</v>
      </c>
      <c r="K134" s="14">
        <f t="shared" si="23"/>
        <v>0</v>
      </c>
      <c r="L134" s="3"/>
      <c r="M134" s="3"/>
    </row>
    <row r="135" spans="1:13">
      <c r="A135" s="15" t="s">
        <v>325</v>
      </c>
      <c r="B135" s="15" t="s">
        <v>12</v>
      </c>
      <c r="C135" s="15" t="s">
        <v>326</v>
      </c>
      <c r="D135" s="15" t="s">
        <v>12</v>
      </c>
      <c r="E135" s="16"/>
      <c r="F135" s="16"/>
      <c r="G135" s="16"/>
      <c r="H135" s="16"/>
      <c r="I135" s="16"/>
      <c r="J135" s="16"/>
      <c r="K135" s="16"/>
      <c r="L135" s="3"/>
      <c r="M135" s="3"/>
    </row>
    <row r="136" spans="1:13">
      <c r="A136" s="7" t="s">
        <v>327</v>
      </c>
      <c r="B136" s="7" t="s">
        <v>328</v>
      </c>
      <c r="C136" s="7" t="s">
        <v>329</v>
      </c>
      <c r="D136" s="7" t="s">
        <v>61</v>
      </c>
      <c r="E136" s="14">
        <v>2</v>
      </c>
      <c r="F136" s="14"/>
      <c r="G136" s="14">
        <f>E136*F136</f>
        <v>0</v>
      </c>
      <c r="H136" s="14"/>
      <c r="I136" s="14">
        <f>E136*H136</f>
        <v>0</v>
      </c>
      <c r="J136" s="14">
        <f t="shared" ref="J136:K138" si="24">F136+H136</f>
        <v>0</v>
      </c>
      <c r="K136" s="14">
        <f t="shared" si="24"/>
        <v>0</v>
      </c>
      <c r="L136" s="3"/>
      <c r="M136" s="3"/>
    </row>
    <row r="137" spans="1:13">
      <c r="A137" s="7" t="s">
        <v>330</v>
      </c>
      <c r="B137" s="7" t="s">
        <v>331</v>
      </c>
      <c r="C137" s="7" t="s">
        <v>332</v>
      </c>
      <c r="D137" s="7" t="s">
        <v>61</v>
      </c>
      <c r="E137" s="14">
        <v>1</v>
      </c>
      <c r="F137" s="14"/>
      <c r="G137" s="14">
        <f>E137*F137</f>
        <v>0</v>
      </c>
      <c r="H137" s="14"/>
      <c r="I137" s="14">
        <f>E137*H137</f>
        <v>0</v>
      </c>
      <c r="J137" s="14">
        <f t="shared" si="24"/>
        <v>0</v>
      </c>
      <c r="K137" s="14">
        <f t="shared" si="24"/>
        <v>0</v>
      </c>
      <c r="L137" s="3"/>
      <c r="M137" s="3"/>
    </row>
    <row r="138" spans="1:13">
      <c r="A138" s="7" t="s">
        <v>333</v>
      </c>
      <c r="B138" s="7" t="s">
        <v>334</v>
      </c>
      <c r="C138" s="7" t="s">
        <v>335</v>
      </c>
      <c r="D138" s="7" t="s">
        <v>61</v>
      </c>
      <c r="E138" s="14">
        <v>1</v>
      </c>
      <c r="F138" s="14"/>
      <c r="G138" s="14">
        <f>E138*F138</f>
        <v>0</v>
      </c>
      <c r="H138" s="14"/>
      <c r="I138" s="14">
        <f>E138*H138</f>
        <v>0</v>
      </c>
      <c r="J138" s="14">
        <f t="shared" si="24"/>
        <v>0</v>
      </c>
      <c r="K138" s="14">
        <f t="shared" si="24"/>
        <v>0</v>
      </c>
      <c r="L138" s="3"/>
      <c r="M138" s="3"/>
    </row>
    <row r="139" spans="1:13">
      <c r="A139" s="15" t="s">
        <v>336</v>
      </c>
      <c r="B139" s="15" t="s">
        <v>12</v>
      </c>
      <c r="C139" s="15" t="s">
        <v>337</v>
      </c>
      <c r="D139" s="15" t="s">
        <v>12</v>
      </c>
      <c r="E139" s="16"/>
      <c r="F139" s="16"/>
      <c r="G139" s="16"/>
      <c r="H139" s="16"/>
      <c r="I139" s="16"/>
      <c r="J139" s="16"/>
      <c r="K139" s="16"/>
      <c r="L139" s="3"/>
      <c r="M139" s="3"/>
    </row>
    <row r="140" spans="1:13">
      <c r="A140" s="7" t="s">
        <v>338</v>
      </c>
      <c r="B140" s="7" t="s">
        <v>339</v>
      </c>
      <c r="C140" s="7" t="s">
        <v>340</v>
      </c>
      <c r="D140" s="7" t="s">
        <v>61</v>
      </c>
      <c r="E140" s="14">
        <v>90</v>
      </c>
      <c r="F140" s="14"/>
      <c r="G140" s="14">
        <f>E140*F140</f>
        <v>0</v>
      </c>
      <c r="H140" s="14"/>
      <c r="I140" s="14">
        <f>E140*H140</f>
        <v>0</v>
      </c>
      <c r="J140" s="14">
        <f>F140+H140</f>
        <v>0</v>
      </c>
      <c r="K140" s="14">
        <f>G140+I140</f>
        <v>0</v>
      </c>
      <c r="L140" s="3"/>
      <c r="M140" s="3"/>
    </row>
    <row r="141" spans="1:13">
      <c r="A141" s="7" t="s">
        <v>341</v>
      </c>
      <c r="B141" s="7" t="s">
        <v>342</v>
      </c>
      <c r="C141" s="7" t="s">
        <v>343</v>
      </c>
      <c r="D141" s="7" t="s">
        <v>61</v>
      </c>
      <c r="E141" s="14">
        <v>20</v>
      </c>
      <c r="F141" s="14"/>
      <c r="G141" s="14">
        <f>E141*F141</f>
        <v>0</v>
      </c>
      <c r="H141" s="14"/>
      <c r="I141" s="14">
        <f>E141*H141</f>
        <v>0</v>
      </c>
      <c r="J141" s="14">
        <f>F141+H141</f>
        <v>0</v>
      </c>
      <c r="K141" s="14">
        <f>G141+I141</f>
        <v>0</v>
      </c>
      <c r="L141" s="3"/>
      <c r="M141" s="3"/>
    </row>
    <row r="142" spans="1:13">
      <c r="A142" s="15" t="s">
        <v>344</v>
      </c>
      <c r="B142" s="15" t="s">
        <v>12</v>
      </c>
      <c r="C142" s="15" t="s">
        <v>345</v>
      </c>
      <c r="D142" s="15" t="s">
        <v>12</v>
      </c>
      <c r="E142" s="16"/>
      <c r="F142" s="16"/>
      <c r="G142" s="16"/>
      <c r="H142" s="16"/>
      <c r="I142" s="16"/>
      <c r="J142" s="16"/>
      <c r="K142" s="16"/>
      <c r="L142" s="3"/>
      <c r="M142" s="3"/>
    </row>
    <row r="143" spans="1:13">
      <c r="A143" s="7" t="s">
        <v>346</v>
      </c>
      <c r="B143" s="7" t="s">
        <v>347</v>
      </c>
      <c r="C143" s="7" t="s">
        <v>348</v>
      </c>
      <c r="D143" s="7" t="s">
        <v>61</v>
      </c>
      <c r="E143" s="14">
        <v>4</v>
      </c>
      <c r="F143" s="14"/>
      <c r="G143" s="14">
        <f>E143*F143</f>
        <v>0</v>
      </c>
      <c r="H143" s="14"/>
      <c r="I143" s="14">
        <f>E143*H143</f>
        <v>0</v>
      </c>
      <c r="J143" s="14">
        <f>F143+H143</f>
        <v>0</v>
      </c>
      <c r="K143" s="14">
        <f>G143+I143</f>
        <v>0</v>
      </c>
      <c r="L143" s="3"/>
      <c r="M143" s="3"/>
    </row>
    <row r="144" spans="1:13">
      <c r="A144" s="7" t="s">
        <v>349</v>
      </c>
      <c r="B144" s="7" t="s">
        <v>350</v>
      </c>
      <c r="C144" s="7" t="s">
        <v>351</v>
      </c>
      <c r="D144" s="7" t="s">
        <v>61</v>
      </c>
      <c r="E144" s="14">
        <v>4</v>
      </c>
      <c r="F144" s="14"/>
      <c r="G144" s="14">
        <f>E144*F144</f>
        <v>0</v>
      </c>
      <c r="H144" s="14"/>
      <c r="I144" s="14">
        <f>E144*H144</f>
        <v>0</v>
      </c>
      <c r="J144" s="14">
        <f>F144+H144</f>
        <v>0</v>
      </c>
      <c r="K144" s="14">
        <f>G144+I144</f>
        <v>0</v>
      </c>
      <c r="L144" s="3"/>
      <c r="M144" s="3"/>
    </row>
    <row r="145" spans="1:13">
      <c r="A145" s="15" t="s">
        <v>325</v>
      </c>
      <c r="B145" s="15" t="s">
        <v>12</v>
      </c>
      <c r="C145" s="15" t="s">
        <v>326</v>
      </c>
      <c r="D145" s="15" t="s">
        <v>12</v>
      </c>
      <c r="E145" s="16"/>
      <c r="F145" s="16"/>
      <c r="G145" s="16"/>
      <c r="H145" s="16"/>
      <c r="I145" s="16"/>
      <c r="J145" s="16"/>
      <c r="K145" s="16"/>
      <c r="L145" s="3"/>
      <c r="M145" s="3"/>
    </row>
    <row r="146" spans="1:13">
      <c r="A146" s="7" t="s">
        <v>327</v>
      </c>
      <c r="B146" s="7" t="s">
        <v>352</v>
      </c>
      <c r="C146" s="7" t="s">
        <v>329</v>
      </c>
      <c r="D146" s="7" t="s">
        <v>61</v>
      </c>
      <c r="E146" s="14">
        <v>6</v>
      </c>
      <c r="F146" s="14"/>
      <c r="G146" s="14">
        <f>E146*F146</f>
        <v>0</v>
      </c>
      <c r="H146" s="14"/>
      <c r="I146" s="14">
        <f>E146*H146</f>
        <v>0</v>
      </c>
      <c r="J146" s="14">
        <f>F146+H146</f>
        <v>0</v>
      </c>
      <c r="K146" s="14">
        <f>G146+I146</f>
        <v>0</v>
      </c>
      <c r="L146" s="3"/>
      <c r="M146" s="3"/>
    </row>
    <row r="147" spans="1:13">
      <c r="A147" s="15" t="s">
        <v>353</v>
      </c>
      <c r="B147" s="15" t="s">
        <v>12</v>
      </c>
      <c r="C147" s="15" t="s">
        <v>354</v>
      </c>
      <c r="D147" s="15" t="s">
        <v>12</v>
      </c>
      <c r="E147" s="16"/>
      <c r="F147" s="16"/>
      <c r="G147" s="16"/>
      <c r="H147" s="16"/>
      <c r="I147" s="16"/>
      <c r="J147" s="16"/>
      <c r="K147" s="16"/>
      <c r="L147" s="3"/>
      <c r="M147" s="3"/>
    </row>
    <row r="148" spans="1:13">
      <c r="A148" s="7" t="s">
        <v>355</v>
      </c>
      <c r="B148" s="7" t="s">
        <v>356</v>
      </c>
      <c r="C148" s="7" t="s">
        <v>357</v>
      </c>
      <c r="D148" s="7" t="s">
        <v>358</v>
      </c>
      <c r="E148" s="14">
        <v>7</v>
      </c>
      <c r="F148" s="14"/>
      <c r="G148" s="14">
        <f>E148*F148</f>
        <v>0</v>
      </c>
      <c r="H148" s="14"/>
      <c r="I148" s="14">
        <f>E148*H148</f>
        <v>0</v>
      </c>
      <c r="J148" s="14">
        <f t="shared" ref="J148:K150" si="25">F148+H148</f>
        <v>0</v>
      </c>
      <c r="K148" s="14">
        <f t="shared" si="25"/>
        <v>0</v>
      </c>
      <c r="L148" s="3"/>
      <c r="M148" s="3"/>
    </row>
    <row r="149" spans="1:13">
      <c r="A149" s="7" t="s">
        <v>359</v>
      </c>
      <c r="B149" s="7" t="s">
        <v>360</v>
      </c>
      <c r="C149" s="7" t="s">
        <v>361</v>
      </c>
      <c r="D149" s="7" t="s">
        <v>358</v>
      </c>
      <c r="E149" s="14">
        <v>7</v>
      </c>
      <c r="F149" s="14"/>
      <c r="G149" s="14">
        <f>E149*F149</f>
        <v>0</v>
      </c>
      <c r="H149" s="14"/>
      <c r="I149" s="14">
        <f>E149*H149</f>
        <v>0</v>
      </c>
      <c r="J149" s="14">
        <f t="shared" si="25"/>
        <v>0</v>
      </c>
      <c r="K149" s="14">
        <f t="shared" si="25"/>
        <v>0</v>
      </c>
      <c r="L149" s="3"/>
      <c r="M149" s="3"/>
    </row>
    <row r="150" spans="1:13">
      <c r="A150" s="7" t="s">
        <v>362</v>
      </c>
      <c r="B150" s="7" t="s">
        <v>363</v>
      </c>
      <c r="C150" s="7" t="s">
        <v>364</v>
      </c>
      <c r="D150" s="7" t="s">
        <v>358</v>
      </c>
      <c r="E150" s="14">
        <v>21</v>
      </c>
      <c r="F150" s="14"/>
      <c r="G150" s="14">
        <f>E150*F150</f>
        <v>0</v>
      </c>
      <c r="H150" s="14"/>
      <c r="I150" s="14">
        <f>E150*H150</f>
        <v>0</v>
      </c>
      <c r="J150" s="14">
        <f t="shared" si="25"/>
        <v>0</v>
      </c>
      <c r="K150" s="14">
        <f t="shared" si="25"/>
        <v>0</v>
      </c>
      <c r="L150" s="3"/>
      <c r="M150" s="3"/>
    </row>
    <row r="151" spans="1:13">
      <c r="A151" s="15" t="s">
        <v>365</v>
      </c>
      <c r="B151" s="15" t="s">
        <v>12</v>
      </c>
      <c r="C151" s="15" t="s">
        <v>366</v>
      </c>
      <c r="D151" s="15" t="s">
        <v>12</v>
      </c>
      <c r="E151" s="16"/>
      <c r="F151" s="16"/>
      <c r="G151" s="16"/>
      <c r="H151" s="16"/>
      <c r="I151" s="16"/>
      <c r="J151" s="16"/>
      <c r="K151" s="16"/>
      <c r="L151" s="3"/>
      <c r="M151" s="3"/>
    </row>
    <row r="152" spans="1:13">
      <c r="A152" s="7" t="s">
        <v>367</v>
      </c>
      <c r="B152" s="7" t="s">
        <v>368</v>
      </c>
      <c r="C152" s="7" t="s">
        <v>369</v>
      </c>
      <c r="D152" s="7" t="s">
        <v>358</v>
      </c>
      <c r="E152" s="14">
        <v>21</v>
      </c>
      <c r="F152" s="14"/>
      <c r="G152" s="14">
        <f>E152*F152</f>
        <v>0</v>
      </c>
      <c r="H152" s="14"/>
      <c r="I152" s="14">
        <f>E152*H152</f>
        <v>0</v>
      </c>
      <c r="J152" s="14">
        <f>F152+H152</f>
        <v>0</v>
      </c>
      <c r="K152" s="14">
        <f>G152+I152</f>
        <v>0</v>
      </c>
      <c r="L152" s="3"/>
      <c r="M152" s="3"/>
    </row>
    <row r="153" spans="1:13">
      <c r="A153" s="15" t="s">
        <v>370</v>
      </c>
      <c r="B153" s="15" t="s">
        <v>12</v>
      </c>
      <c r="C153" s="15" t="s">
        <v>371</v>
      </c>
      <c r="D153" s="15" t="s">
        <v>12</v>
      </c>
      <c r="E153" s="16"/>
      <c r="F153" s="16"/>
      <c r="G153" s="16"/>
      <c r="H153" s="16"/>
      <c r="I153" s="16"/>
      <c r="J153" s="16"/>
      <c r="K153" s="16"/>
      <c r="L153" s="3"/>
      <c r="M153" s="3"/>
    </row>
    <row r="154" spans="1:13">
      <c r="A154" s="15" t="s">
        <v>372</v>
      </c>
      <c r="B154" s="15" t="s">
        <v>12</v>
      </c>
      <c r="C154" s="15" t="s">
        <v>373</v>
      </c>
      <c r="D154" s="15" t="s">
        <v>12</v>
      </c>
      <c r="E154" s="16"/>
      <c r="F154" s="16"/>
      <c r="G154" s="16"/>
      <c r="H154" s="16"/>
      <c r="I154" s="16"/>
      <c r="J154" s="16"/>
      <c r="K154" s="16"/>
      <c r="L154" s="3"/>
      <c r="M154" s="3"/>
    </row>
    <row r="155" spans="1:13">
      <c r="A155" s="7" t="s">
        <v>374</v>
      </c>
      <c r="B155" s="7" t="s">
        <v>375</v>
      </c>
      <c r="C155" s="7" t="s">
        <v>376</v>
      </c>
      <c r="D155" s="7" t="s">
        <v>358</v>
      </c>
      <c r="E155" s="14">
        <v>20</v>
      </c>
      <c r="F155" s="14"/>
      <c r="G155" s="14">
        <f>E155*F155</f>
        <v>0</v>
      </c>
      <c r="H155" s="14"/>
      <c r="I155" s="14">
        <f>E155*H155</f>
        <v>0</v>
      </c>
      <c r="J155" s="14">
        <f>F155+H155</f>
        <v>0</v>
      </c>
      <c r="K155" s="14">
        <f>G155+I155</f>
        <v>0</v>
      </c>
      <c r="L155" s="3"/>
      <c r="M155" s="3"/>
    </row>
    <row r="156" spans="1:13">
      <c r="A156" s="6" t="s">
        <v>12</v>
      </c>
      <c r="B156" s="6" t="s">
        <v>12</v>
      </c>
      <c r="C156" s="6" t="s">
        <v>377</v>
      </c>
      <c r="D156" s="6" t="s">
        <v>12</v>
      </c>
      <c r="E156" s="17"/>
      <c r="F156" s="17"/>
      <c r="G156" s="17">
        <f>SUM(G82:G155)</f>
        <v>0</v>
      </c>
      <c r="H156" s="17"/>
      <c r="I156" s="17">
        <f>SUM(I82:I155)</f>
        <v>0</v>
      </c>
      <c r="J156" s="17"/>
      <c r="K156" s="17">
        <f>SUM(K82:K155)</f>
        <v>0</v>
      </c>
      <c r="L156" s="3"/>
      <c r="M156" s="3"/>
    </row>
    <row r="157" spans="1:13">
      <c r="A157" s="6" t="s">
        <v>12</v>
      </c>
      <c r="B157" s="6" t="s">
        <v>12</v>
      </c>
      <c r="C157" s="6" t="s">
        <v>378</v>
      </c>
      <c r="D157" s="6" t="s">
        <v>12</v>
      </c>
      <c r="E157" s="17"/>
      <c r="F157" s="17"/>
      <c r="G157" s="17"/>
      <c r="H157" s="17"/>
      <c r="I157" s="17"/>
      <c r="J157" s="17"/>
      <c r="K157" s="17"/>
      <c r="L157" s="3"/>
      <c r="M157" s="3"/>
    </row>
    <row r="158" spans="1:13">
      <c r="A158" s="7" t="s">
        <v>379</v>
      </c>
      <c r="B158" s="7" t="s">
        <v>380</v>
      </c>
      <c r="C158" s="7" t="s">
        <v>381</v>
      </c>
      <c r="D158" s="7" t="s">
        <v>192</v>
      </c>
      <c r="E158" s="14">
        <v>90</v>
      </c>
      <c r="F158" s="14"/>
      <c r="G158" s="14">
        <f>E158*F158</f>
        <v>0</v>
      </c>
      <c r="H158" s="14"/>
      <c r="I158" s="14">
        <f>E158*H158</f>
        <v>0</v>
      </c>
      <c r="J158" s="14">
        <f>F158+H158</f>
        <v>0</v>
      </c>
      <c r="K158" s="14">
        <f>G158+I158</f>
        <v>0</v>
      </c>
      <c r="L158" s="3"/>
      <c r="M158" s="3"/>
    </row>
    <row r="159" spans="1:13">
      <c r="A159" s="7" t="s">
        <v>382</v>
      </c>
      <c r="B159" s="7" t="s">
        <v>383</v>
      </c>
      <c r="C159" s="7" t="s">
        <v>384</v>
      </c>
      <c r="D159" s="7" t="s">
        <v>61</v>
      </c>
      <c r="E159" s="14">
        <v>6</v>
      </c>
      <c r="F159" s="14"/>
      <c r="G159" s="14">
        <f>E159*F159</f>
        <v>0</v>
      </c>
      <c r="H159" s="14"/>
      <c r="I159" s="14">
        <f>E159*H159</f>
        <v>0</v>
      </c>
      <c r="J159" s="14">
        <f>F159+H159</f>
        <v>0</v>
      </c>
      <c r="K159" s="14">
        <f>G159+I159</f>
        <v>0</v>
      </c>
      <c r="L159" s="3"/>
      <c r="M159" s="3"/>
    </row>
    <row r="160" spans="1:13">
      <c r="A160" s="15" t="s">
        <v>353</v>
      </c>
      <c r="B160" s="15" t="s">
        <v>12</v>
      </c>
      <c r="C160" s="15" t="s">
        <v>354</v>
      </c>
      <c r="D160" s="15" t="s">
        <v>12</v>
      </c>
      <c r="E160" s="16"/>
      <c r="F160" s="16"/>
      <c r="G160" s="16"/>
      <c r="H160" s="16"/>
      <c r="I160" s="16"/>
      <c r="J160" s="16"/>
      <c r="K160" s="16"/>
      <c r="L160" s="3"/>
      <c r="M160" s="3"/>
    </row>
    <row r="161" spans="1:13">
      <c r="A161" s="7" t="s">
        <v>385</v>
      </c>
      <c r="B161" s="7" t="s">
        <v>386</v>
      </c>
      <c r="C161" s="7" t="s">
        <v>387</v>
      </c>
      <c r="D161" s="7" t="s">
        <v>358</v>
      </c>
      <c r="E161" s="14">
        <v>5</v>
      </c>
      <c r="F161" s="14"/>
      <c r="G161" s="14">
        <f>E161*F161</f>
        <v>0</v>
      </c>
      <c r="H161" s="14"/>
      <c r="I161" s="14">
        <f>E161*H161</f>
        <v>0</v>
      </c>
      <c r="J161" s="14">
        <f>F161+H161</f>
        <v>0</v>
      </c>
      <c r="K161" s="14">
        <f>G161+I161</f>
        <v>0</v>
      </c>
      <c r="L161" s="3"/>
      <c r="M161" s="3"/>
    </row>
    <row r="162" spans="1:13">
      <c r="A162" s="7" t="s">
        <v>362</v>
      </c>
      <c r="B162" s="7" t="s">
        <v>388</v>
      </c>
      <c r="C162" s="7" t="s">
        <v>364</v>
      </c>
      <c r="D162" s="7" t="s">
        <v>358</v>
      </c>
      <c r="E162" s="14">
        <v>10</v>
      </c>
      <c r="F162" s="14"/>
      <c r="G162" s="14">
        <f>E162*F162</f>
        <v>0</v>
      </c>
      <c r="H162" s="14"/>
      <c r="I162" s="14">
        <f>E162*H162</f>
        <v>0</v>
      </c>
      <c r="J162" s="14">
        <f>F162+H162</f>
        <v>0</v>
      </c>
      <c r="K162" s="14">
        <f>G162+I162</f>
        <v>0</v>
      </c>
      <c r="L162" s="3"/>
      <c r="M162" s="3"/>
    </row>
    <row r="163" spans="1:13">
      <c r="A163" s="15" t="s">
        <v>370</v>
      </c>
      <c r="B163" s="15" t="s">
        <v>12</v>
      </c>
      <c r="C163" s="15" t="s">
        <v>371</v>
      </c>
      <c r="D163" s="15" t="s">
        <v>12</v>
      </c>
      <c r="E163" s="16"/>
      <c r="F163" s="16"/>
      <c r="G163" s="16"/>
      <c r="H163" s="16"/>
      <c r="I163" s="16"/>
      <c r="J163" s="16"/>
      <c r="K163" s="16"/>
      <c r="L163" s="3"/>
      <c r="M163" s="3"/>
    </row>
    <row r="164" spans="1:13">
      <c r="A164" s="15" t="s">
        <v>372</v>
      </c>
      <c r="B164" s="15" t="s">
        <v>12</v>
      </c>
      <c r="C164" s="15" t="s">
        <v>373</v>
      </c>
      <c r="D164" s="15" t="s">
        <v>12</v>
      </c>
      <c r="E164" s="16"/>
      <c r="F164" s="16"/>
      <c r="G164" s="16"/>
      <c r="H164" s="16"/>
      <c r="I164" s="16"/>
      <c r="J164" s="16"/>
      <c r="K164" s="16"/>
      <c r="L164" s="3"/>
      <c r="M164" s="3"/>
    </row>
    <row r="165" spans="1:13">
      <c r="A165" s="7" t="s">
        <v>374</v>
      </c>
      <c r="B165" s="7" t="s">
        <v>389</v>
      </c>
      <c r="C165" s="7" t="s">
        <v>376</v>
      </c>
      <c r="D165" s="7" t="s">
        <v>358</v>
      </c>
      <c r="E165" s="14">
        <v>8</v>
      </c>
      <c r="F165" s="14"/>
      <c r="G165" s="14">
        <f>E165*F165</f>
        <v>0</v>
      </c>
      <c r="H165" s="14"/>
      <c r="I165" s="14">
        <f>E165*H165</f>
        <v>0</v>
      </c>
      <c r="J165" s="14">
        <f>F165+H165</f>
        <v>0</v>
      </c>
      <c r="K165" s="14">
        <f>G165+I165</f>
        <v>0</v>
      </c>
      <c r="L165" s="3"/>
      <c r="M165" s="3"/>
    </row>
    <row r="166" spans="1:13">
      <c r="A166" s="6" t="s">
        <v>12</v>
      </c>
      <c r="B166" s="6" t="s">
        <v>12</v>
      </c>
      <c r="C166" s="6" t="s">
        <v>390</v>
      </c>
      <c r="D166" s="6" t="s">
        <v>12</v>
      </c>
      <c r="E166" s="17"/>
      <c r="F166" s="17"/>
      <c r="G166" s="17">
        <f>SUM(G158:G165)</f>
        <v>0</v>
      </c>
      <c r="H166" s="17"/>
      <c r="I166" s="17">
        <f>SUM(I158:I165)</f>
        <v>0</v>
      </c>
      <c r="J166" s="17"/>
      <c r="K166" s="17">
        <f>SUM(K158:K165)</f>
        <v>0</v>
      </c>
      <c r="L166" s="3"/>
      <c r="M166" s="3"/>
    </row>
    <row r="167" spans="1:13">
      <c r="A167" s="7" t="s">
        <v>12</v>
      </c>
      <c r="B167" s="7" t="s">
        <v>12</v>
      </c>
      <c r="C167" s="7" t="s">
        <v>12</v>
      </c>
      <c r="D167" s="7" t="s">
        <v>12</v>
      </c>
      <c r="E167" s="14"/>
      <c r="F167" s="14"/>
      <c r="G167" s="14"/>
      <c r="H167" s="14"/>
      <c r="I167" s="14"/>
      <c r="J167" s="14">
        <f>F167+H167</f>
        <v>0</v>
      </c>
      <c r="K167" s="14">
        <f>G167+I167</f>
        <v>0</v>
      </c>
      <c r="L167" s="3"/>
      <c r="M167" s="3"/>
    </row>
    <row r="168" spans="1:13">
      <c r="A168" s="7" t="s">
        <v>12</v>
      </c>
      <c r="B168" s="7" t="s">
        <v>391</v>
      </c>
      <c r="C168" s="7" t="s">
        <v>392</v>
      </c>
      <c r="D168" s="7" t="s">
        <v>12</v>
      </c>
      <c r="E168" s="14"/>
      <c r="F168" s="14"/>
      <c r="G168" s="14">
        <f>N2+Parametry!B33/100*G133+Parametry!B33/100*G134+Parametry!B33/100*G136+Parametry!B33/100*G137+Parametry!B33/100*G138+Parametry!B33/100*G140+Parametry!B33/100*G141+Parametry!B33/100*G143+Parametry!B33/100*G144+Parametry!B33/100*G146+Parametry!B33/100*G148+Parametry!B33/100*G149+Parametry!B33/100*G150+Parametry!B33/100*G152+Parametry!B33/100*G155+Parametry!B33/100*G158+Parametry!B33/100*G159+Parametry!B33/100*G161+Parametry!B33/100*G162+Parametry!B33/100*G165</f>
        <v>0</v>
      </c>
      <c r="H168" s="14"/>
      <c r="I168" s="14"/>
      <c r="J168" s="14">
        <f>F168+H168</f>
        <v>0</v>
      </c>
      <c r="K168" s="14">
        <f>G168+I168</f>
        <v>0</v>
      </c>
      <c r="L168" s="3"/>
      <c r="M168" s="3"/>
    </row>
    <row r="169" spans="1:13">
      <c r="A169" s="4" t="s">
        <v>12</v>
      </c>
      <c r="B169" s="4" t="s">
        <v>12</v>
      </c>
      <c r="C169" s="4" t="s">
        <v>393</v>
      </c>
      <c r="D169" s="4" t="s">
        <v>12</v>
      </c>
      <c r="E169" s="13"/>
      <c r="F169" s="13"/>
      <c r="G169" s="13">
        <f>SUM(G67:G79,G82:G155,G158:G165,G167:G168)</f>
        <v>0</v>
      </c>
      <c r="H169" s="13"/>
      <c r="I169" s="13">
        <f>SUM(I67:I79,I82:I155,I158:I165,I167:I168)</f>
        <v>0</v>
      </c>
      <c r="J169" s="13"/>
      <c r="K169" s="13">
        <f>SUM(K67:K79,K82:K155,K158:K165,K167:K168)</f>
        <v>0</v>
      </c>
      <c r="L169" s="3"/>
      <c r="M169" s="3"/>
    </row>
    <row r="170" spans="1:13">
      <c r="A170" s="7" t="s">
        <v>12</v>
      </c>
      <c r="B170" s="7" t="s">
        <v>12</v>
      </c>
      <c r="C170" s="7" t="s">
        <v>12</v>
      </c>
      <c r="D170" s="7" t="s">
        <v>12</v>
      </c>
      <c r="E170" s="14"/>
      <c r="F170" s="14"/>
      <c r="G170" s="14"/>
      <c r="H170" s="14"/>
      <c r="I170" s="14"/>
      <c r="J170" s="14">
        <f>F170+H170</f>
        <v>0</v>
      </c>
      <c r="K170" s="14">
        <f>G170+I170</f>
        <v>0</v>
      </c>
      <c r="L170" s="3"/>
      <c r="M170" s="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Parametry</vt:lpstr>
      <vt:lpstr>Rekapitulace</vt:lpstr>
      <vt:lpstr>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 Kábrtová</dc:creator>
  <cp:lastModifiedBy>Kasper</cp:lastModifiedBy>
  <dcterms:created xsi:type="dcterms:W3CDTF">2018-12-11T13:30:55Z</dcterms:created>
  <dcterms:modified xsi:type="dcterms:W3CDTF">2019-02-02T15:18:29Z</dcterms:modified>
</cp:coreProperties>
</file>