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6440"/>
  </bookViews>
  <sheets>
    <sheet name="Parametry" sheetId="1" r:id="rId1"/>
    <sheet name="Rekapitulace" sheetId="3" r:id="rId2"/>
    <sheet name="Rozpočet" sheetId="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1" i="3"/>
  <c r="C10" i="3"/>
  <c r="C9" i="3"/>
  <c r="K74" i="2"/>
  <c r="J74" i="2"/>
  <c r="K73" i="2"/>
  <c r="J73" i="2"/>
  <c r="J71" i="2"/>
  <c r="K70" i="2"/>
  <c r="J70" i="2"/>
  <c r="J69" i="2"/>
  <c r="I69" i="2"/>
  <c r="J66" i="2"/>
  <c r="I66" i="2"/>
  <c r="K66" i="2" s="1"/>
  <c r="J64" i="2"/>
  <c r="I64" i="2"/>
  <c r="J63" i="2"/>
  <c r="I63" i="2"/>
  <c r="K63" i="2" s="1"/>
  <c r="J62" i="2"/>
  <c r="I62" i="2"/>
  <c r="K62" i="2" s="1"/>
  <c r="J60" i="2"/>
  <c r="I60" i="2"/>
  <c r="K60" i="2"/>
  <c r="J59" i="2"/>
  <c r="I59" i="2"/>
  <c r="J57" i="2"/>
  <c r="I57" i="2"/>
  <c r="J56" i="2"/>
  <c r="I56" i="2"/>
  <c r="J54" i="2"/>
  <c r="I54" i="2"/>
  <c r="F54" i="2"/>
  <c r="J53" i="2"/>
  <c r="I53" i="2"/>
  <c r="F53" i="2"/>
  <c r="J51" i="2"/>
  <c r="I51" i="2"/>
  <c r="F51" i="2"/>
  <c r="K51" i="2" s="1"/>
  <c r="J50" i="2"/>
  <c r="I50" i="2"/>
  <c r="F50" i="2"/>
  <c r="J49" i="2"/>
  <c r="I49" i="2"/>
  <c r="F49" i="2"/>
  <c r="J48" i="2"/>
  <c r="I48" i="2"/>
  <c r="F48" i="2"/>
  <c r="J46" i="2"/>
  <c r="I46" i="2"/>
  <c r="F46" i="2"/>
  <c r="J45" i="2"/>
  <c r="I45" i="2"/>
  <c r="F45" i="2"/>
  <c r="J44" i="2"/>
  <c r="I44" i="2"/>
  <c r="F44" i="2"/>
  <c r="J42" i="2"/>
  <c r="I42" i="2"/>
  <c r="F42" i="2"/>
  <c r="J41" i="2"/>
  <c r="I41" i="2"/>
  <c r="F41" i="2"/>
  <c r="K41" i="2" s="1"/>
  <c r="J40" i="2"/>
  <c r="I40" i="2"/>
  <c r="F40" i="2"/>
  <c r="J39" i="2"/>
  <c r="I39" i="2"/>
  <c r="F39" i="2"/>
  <c r="J37" i="2"/>
  <c r="I37" i="2"/>
  <c r="F37" i="2"/>
  <c r="J36" i="2"/>
  <c r="I36" i="2"/>
  <c r="F36" i="2"/>
  <c r="J34" i="2"/>
  <c r="I34" i="2"/>
  <c r="F34" i="2"/>
  <c r="J32" i="2"/>
  <c r="I32" i="2"/>
  <c r="F32" i="2"/>
  <c r="J31" i="2"/>
  <c r="I31" i="2"/>
  <c r="F31" i="2"/>
  <c r="J29" i="2"/>
  <c r="I29" i="2"/>
  <c r="F29" i="2"/>
  <c r="J28" i="2"/>
  <c r="I28" i="2"/>
  <c r="F28" i="2"/>
  <c r="J27" i="2"/>
  <c r="I27" i="2"/>
  <c r="F27" i="2"/>
  <c r="J26" i="2"/>
  <c r="I26" i="2"/>
  <c r="F26" i="2"/>
  <c r="J24" i="2"/>
  <c r="I24" i="2"/>
  <c r="F24" i="2"/>
  <c r="J23" i="2"/>
  <c r="I23" i="2"/>
  <c r="F23" i="2"/>
  <c r="J21" i="2"/>
  <c r="I21" i="2"/>
  <c r="F21" i="2"/>
  <c r="J19" i="2"/>
  <c r="I19" i="2"/>
  <c r="F19" i="2"/>
  <c r="J18" i="2"/>
  <c r="I18" i="2"/>
  <c r="F18" i="2"/>
  <c r="K18" i="2" s="1"/>
  <c r="J17" i="2"/>
  <c r="I17" i="2"/>
  <c r="F17" i="2"/>
  <c r="I14" i="2"/>
  <c r="I15" i="2" s="1"/>
  <c r="J11" i="2"/>
  <c r="I11" i="2"/>
  <c r="F11" i="2"/>
  <c r="K11" i="2" s="1"/>
  <c r="J10" i="2"/>
  <c r="I10" i="2"/>
  <c r="F10" i="2"/>
  <c r="J9" i="2"/>
  <c r="I9" i="2"/>
  <c r="F9" i="2"/>
  <c r="J8" i="2"/>
  <c r="I8" i="2"/>
  <c r="F8" i="2"/>
  <c r="J7" i="2"/>
  <c r="I7" i="2"/>
  <c r="F7" i="2"/>
  <c r="J6" i="2"/>
  <c r="I6" i="2"/>
  <c r="F6" i="2"/>
  <c r="J5" i="2"/>
  <c r="I5" i="2"/>
  <c r="F5" i="2"/>
  <c r="K5" i="2" s="1"/>
  <c r="J4" i="2"/>
  <c r="I4" i="2"/>
  <c r="F4" i="2"/>
  <c r="J3" i="2"/>
  <c r="I3" i="2"/>
  <c r="F3" i="2"/>
  <c r="K6" i="2" l="1"/>
  <c r="K39" i="2"/>
  <c r="K49" i="2"/>
  <c r="K9" i="2"/>
  <c r="K8" i="2"/>
  <c r="K7" i="2"/>
  <c r="K21" i="2"/>
  <c r="K29" i="2"/>
  <c r="K27" i="2"/>
  <c r="K32" i="2"/>
  <c r="K53" i="2"/>
  <c r="K54" i="2"/>
  <c r="K69" i="2"/>
  <c r="K64" i="2"/>
  <c r="K57" i="2"/>
  <c r="K59" i="2"/>
  <c r="K56" i="2"/>
  <c r="K48" i="2"/>
  <c r="K50" i="2"/>
  <c r="K46" i="2"/>
  <c r="K44" i="2"/>
  <c r="K45" i="2"/>
  <c r="K42" i="2"/>
  <c r="K40" i="2"/>
  <c r="K36" i="2"/>
  <c r="K37" i="2"/>
  <c r="K34" i="2"/>
  <c r="K26" i="2"/>
  <c r="K28" i="2"/>
  <c r="K23" i="2"/>
  <c r="K24" i="2"/>
  <c r="I72" i="2"/>
  <c r="C34" i="3" s="1"/>
  <c r="K19" i="2"/>
  <c r="N1" i="2"/>
  <c r="F71" i="2" s="1"/>
  <c r="K71" i="2" s="1"/>
  <c r="I12" i="2"/>
  <c r="C32" i="3" s="1"/>
  <c r="K4" i="2"/>
  <c r="K10" i="2"/>
  <c r="F12" i="2"/>
  <c r="B32" i="3" s="1"/>
  <c r="K31" i="2"/>
  <c r="C33" i="3"/>
  <c r="K3" i="2"/>
  <c r="K17" i="2"/>
  <c r="K12" i="2" l="1"/>
  <c r="F14" i="2" s="1"/>
  <c r="C6" i="3"/>
  <c r="F72" i="2"/>
  <c r="B34" i="3" s="1"/>
  <c r="K72" i="2"/>
  <c r="J14" i="2" l="1"/>
  <c r="C5" i="3"/>
  <c r="C8" i="3" s="1"/>
  <c r="F15" i="2"/>
  <c r="K14" i="2"/>
  <c r="K15" i="2" s="1"/>
  <c r="B3" i="3" l="1"/>
  <c r="B33" i="3"/>
  <c r="C4" i="3" l="1"/>
  <c r="C7" i="3" s="1"/>
  <c r="C12" i="3" s="1"/>
  <c r="B4" i="3"/>
  <c r="B7" i="3" s="1"/>
  <c r="C15" i="3" l="1"/>
  <c r="B12" i="3"/>
  <c r="C20" i="3"/>
  <c r="C19" i="3"/>
  <c r="C14" i="3" l="1"/>
  <c r="C13" i="3"/>
  <c r="C21" i="3"/>
  <c r="C16" i="3" l="1"/>
  <c r="C22" i="3" l="1"/>
  <c r="B25" i="3" s="1"/>
  <c r="C25" i="3" s="1"/>
  <c r="C24" i="3" l="1"/>
  <c r="C27" i="3" l="1"/>
  <c r="C29" i="3"/>
  <c r="C30" i="3"/>
</calcChain>
</file>

<file path=xl/sharedStrings.xml><?xml version="1.0" encoding="utf-8"?>
<sst xmlns="http://schemas.openxmlformats.org/spreadsheetml/2006/main" count="408" uniqueCount="205">
  <si>
    <t>Název</t>
  </si>
  <si>
    <t>Hodnota</t>
  </si>
  <si>
    <t>Nadpis rekapitulace</t>
  </si>
  <si>
    <t>Seznam prací a dodávek elektrotechnických zařízení</t>
  </si>
  <si>
    <t>Akce</t>
  </si>
  <si>
    <t>DSP v Lázních Bělohradě</t>
  </si>
  <si>
    <t>Projekt</t>
  </si>
  <si>
    <t>Silnoproudá a slaboproudá elektroinstalace
Drobná stavební úprava</t>
  </si>
  <si>
    <t>Investor</t>
  </si>
  <si>
    <t>Město Lázně Bělohrad, Náměstí K. V. Raise 35, 507 81</t>
  </si>
  <si>
    <t>Z. č.</t>
  </si>
  <si>
    <t>21_06</t>
  </si>
  <si>
    <t>A. č.</t>
  </si>
  <si>
    <t/>
  </si>
  <si>
    <t>Smlouva</t>
  </si>
  <si>
    <t>Vypracoval</t>
  </si>
  <si>
    <t>Ing.Iva Kábrtová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</si>
  <si>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</si>
  <si>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</si>
  <si>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</si>
  <si>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</si>
  <si>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</si>
  <si>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</si>
  <si>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</si>
  <si>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</si>
  <si>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</si>
  <si>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</si>
  <si>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</si>
  <si>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</si>
  <si>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</si>
  <si>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</si>
  <si>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</si>
  <si>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3,00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</si>
  <si>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</si>
  <si>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</si>
  <si>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</si>
  <si>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</si>
  <si>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</si>
  <si>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</si>
  <si>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</si>
  <si>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</si>
  <si>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</si>
  <si>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</si>
  <si>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</si>
  <si>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</si>
  <si>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</si>
  <si>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</si>
  <si>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</si>
  <si>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</si>
  <si>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</si>
  <si>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</si>
  <si>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</si>
  <si>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</si>
  <si>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</si>
  <si>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</si>
  <si>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</si>
  <si>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</si>
  <si>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</si>
  <si>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</si>
  <si>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Specifikace dodávky R1</t>
  </si>
  <si>
    <t>1</t>
  </si>
  <si>
    <t>ks</t>
  </si>
  <si>
    <t>2</t>
  </si>
  <si>
    <t>3</t>
  </si>
  <si>
    <t>4</t>
  </si>
  <si>
    <t>5</t>
  </si>
  <si>
    <t>6</t>
  </si>
  <si>
    <t>7</t>
  </si>
  <si>
    <t>8</t>
  </si>
  <si>
    <t>ZP-A40/3 Vypínač, 3-pól, In=40A</t>
  </si>
  <si>
    <t>9</t>
  </si>
  <si>
    <t>SLP-275/3 120 kA (8/20)/3 póly</t>
  </si>
  <si>
    <t>Specifikace dodávky R1 - celkem</t>
  </si>
  <si>
    <t>Dodávky</t>
  </si>
  <si>
    <t>10</t>
  </si>
  <si>
    <t>Dodávky - celkem</t>
  </si>
  <si>
    <t>Elektromontáže</t>
  </si>
  <si>
    <t>11</t>
  </si>
  <si>
    <t>12</t>
  </si>
  <si>
    <t>13</t>
  </si>
  <si>
    <t>1540 TRUBKA TUHÁ PVC 320N délka 3 m barva světle šedá</t>
  </si>
  <si>
    <t>m</t>
  </si>
  <si>
    <t>14</t>
  </si>
  <si>
    <t>16</t>
  </si>
  <si>
    <t>17</t>
  </si>
  <si>
    <t>18</t>
  </si>
  <si>
    <t>19</t>
  </si>
  <si>
    <t>20</t>
  </si>
  <si>
    <t>22</t>
  </si>
  <si>
    <t>Sada pro nouzovou signalizaci</t>
  </si>
  <si>
    <t>kpl</t>
  </si>
  <si>
    <t>HLÁSIČ POŽÁRU (KOUŘE A TEPLOTY)</t>
  </si>
  <si>
    <t>23</t>
  </si>
  <si>
    <t>24</t>
  </si>
  <si>
    <t>25</t>
  </si>
  <si>
    <t>KABEL SILOVÝ,IZOLACE PVC</t>
  </si>
  <si>
    <t>26</t>
  </si>
  <si>
    <t>CYKY-J 3x1.5 , pevně</t>
  </si>
  <si>
    <t>27</t>
  </si>
  <si>
    <t>CYKY-J 3x2.5 , pevně</t>
  </si>
  <si>
    <t>28</t>
  </si>
  <si>
    <t>CYKY-J 5x2.5 , pevně</t>
  </si>
  <si>
    <t>29</t>
  </si>
  <si>
    <t>CYKY-J 5x10 , pevně</t>
  </si>
  <si>
    <t>30</t>
  </si>
  <si>
    <t>CYKY-O 2x1.5 , pevně</t>
  </si>
  <si>
    <t>31</t>
  </si>
  <si>
    <t>CYKY-O 3x1.5 , pevně</t>
  </si>
  <si>
    <t>32</t>
  </si>
  <si>
    <t>CYKY-O 4x1.5 , pevně</t>
  </si>
  <si>
    <t>ZEMNÍCÍ SVORKA</t>
  </si>
  <si>
    <t>33</t>
  </si>
  <si>
    <t>ZSA16 zemnicí svorka na potrubí</t>
  </si>
  <si>
    <t>34</t>
  </si>
  <si>
    <t>Cu pás.ZSA16 Pásek uzemňovací Cu, 0.5m</t>
  </si>
  <si>
    <t>35</t>
  </si>
  <si>
    <t>ZS4 zemnicí svorka na baterie</t>
  </si>
  <si>
    <t>36</t>
  </si>
  <si>
    <t>472 209 Ekvipotenciální přípojnice Industrie 295x40x6 V2A</t>
  </si>
  <si>
    <t>VODIČ JEDNOŽILOVÝ, IZOLACE PVC</t>
  </si>
  <si>
    <t>37</t>
  </si>
  <si>
    <t>CYY 4 , pevně</t>
  </si>
  <si>
    <t>38</t>
  </si>
  <si>
    <t>CYY 10 , pevně</t>
  </si>
  <si>
    <t>UKONČENÍ KABELŮ DO</t>
  </si>
  <si>
    <t>39</t>
  </si>
  <si>
    <t xml:space="preserve"> 4x10 mm2</t>
  </si>
  <si>
    <t>40</t>
  </si>
  <si>
    <t xml:space="preserve"> 5x10 mm2</t>
  </si>
  <si>
    <t>UKONČENÍ  VODIČŮ V ROZVADĚČÍCH</t>
  </si>
  <si>
    <t>41</t>
  </si>
  <si>
    <t xml:space="preserve"> do 2,5 mm2</t>
  </si>
  <si>
    <t>42</t>
  </si>
  <si>
    <t xml:space="preserve"> do 16 mm2</t>
  </si>
  <si>
    <t>HODINOVE ZUCTOVACI SAZBY</t>
  </si>
  <si>
    <t>43</t>
  </si>
  <si>
    <t xml:space="preserve"> Zkusebni provoz</t>
  </si>
  <si>
    <t>hod</t>
  </si>
  <si>
    <t>44</t>
  </si>
  <si>
    <t xml:space="preserve"> Zabezpeceni pracoviste</t>
  </si>
  <si>
    <t>45</t>
  </si>
  <si>
    <t xml:space="preserve"> Montaz</t>
  </si>
  <si>
    <t>KOORDINACE POSTUPU PRACI</t>
  </si>
  <si>
    <t>46</t>
  </si>
  <si>
    <t xml:space="preserve"> S ostatnimi profesemi</t>
  </si>
  <si>
    <t>PROVEDENI REVIZNICH ZKOUSEK</t>
  </si>
  <si>
    <t>DLE CSN 331500</t>
  </si>
  <si>
    <t>47</t>
  </si>
  <si>
    <t xml:space="preserve"> Revizni technik</t>
  </si>
  <si>
    <t>48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</si>
  <si>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</si>
  <si>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</si>
  <si>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</si>
  <si>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</si>
  <si>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</si>
  <si>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</si>
  <si>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</si>
  <si>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</si>
  <si>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</si>
  <si>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</si>
  <si>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</si>
  <si>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</si>
  <si>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</si>
  <si>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</si>
  <si>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</si>
  <si>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3,00%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</si>
  <si>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</si>
  <si>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</si>
  <si>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</si>
  <si>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</si>
  <si>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</si>
  <si>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</si>
  <si>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</si>
  <si>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</si>
  <si>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</si>
  <si>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</si>
  <si>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</si>
  <si>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</si>
  <si>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</si>
  <si>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</si>
  <si>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-B10/1 Jistič , char B, 1-pólový, Icn=10kA, In=10A</t>
  </si>
  <si>
    <t>-B16/1 Jistič , char B, 1-pólový, Icn=10kA, In=16A</t>
  </si>
  <si>
    <t>-B16/3 Jistič , char B, 3-pólový, Icn=10kA, In=16A</t>
  </si>
  <si>
    <t>-25/4/003 Chránič Ir=250A, typ AC, 4-pól, Idn=0.03A, In=25A</t>
  </si>
  <si>
    <t>-10/1N/B/003 Chránič s nadproud.ochr,Ir=250A,AC,1+N pól,char.B, Idn=0.03A, In=10A</t>
  </si>
  <si>
    <t xml:space="preserve"> LA/1HF KRABICE UNIVERZÁLNÍ DO SÁDROKARTONU</t>
  </si>
  <si>
    <t xml:space="preserve">KRYT SPÍNAČE, </t>
  </si>
  <si>
    <t xml:space="preserve">SVORKOVNICE PĚTIPÓLOVÁ, </t>
  </si>
  <si>
    <t xml:space="preserve">ZÁSUVKA NN, </t>
  </si>
  <si>
    <t xml:space="preserve">RÁMEČEK, </t>
  </si>
  <si>
    <t xml:space="preserve"> KRABICE UNIVERZÁLNÍ</t>
  </si>
  <si>
    <t xml:space="preserve"> Hlásič kouře, b. bílá</t>
  </si>
  <si>
    <t>Svítidlo stropní</t>
  </si>
  <si>
    <t>; 60/-W</t>
  </si>
  <si>
    <t>100/23W</t>
  </si>
  <si>
    <t>Rozvodnice , PODOM, ocel.dveře</t>
  </si>
  <si>
    <t>Zaslepovací proužek</t>
  </si>
  <si>
    <t>Kryt spínače kolébkového; d. , ; b. bílá / ledová bílá</t>
  </si>
  <si>
    <t xml:space="preserve"> Rámeček pro elektroinstalační přístroje, jednonásobný; d. ; b. bílá / ledová bílá</t>
  </si>
  <si>
    <t xml:space="preserve"> Rámeček pro elektroinstalační přístroje, dvojnásobný vodorovný; d. ; b. bílá / ledová bílá</t>
  </si>
  <si>
    <t>Svorkovnice pětipólová, s krytem, pro pohyblivý vývod 5x 2,5 mm2 Cu, pro pevný přívod 5x 4 mm2 Cu; d. , ; b. bílá / ledová bílá</t>
  </si>
  <si>
    <t xml:space="preserve"> Přístroj spínače jednopólového (bezšroubové svorky); řazení 1, 1So (do hořlavých podkladů B až F)</t>
  </si>
  <si>
    <t>Přístroj přepínače střídavého (bezšroubové svorky); řazení 6, 6So (do hořlavých podkladů B až F)</t>
  </si>
  <si>
    <t>Přístroj přepínače křížového (bezšroubové svorky); řazení 7, 7So (do hořlavých podkladů B až F)</t>
  </si>
  <si>
    <t>Zásuvka jednonásobná (bezšroubové svorky), s ochranným kolíkem, s clonkami; d. , ; b. bílá / ledová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</si>
</sst>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/>
  </sheetViews>
  <sheetFormatPr defaultRowHeight="15" x14ac:dyDescent="0.25"/>
  <cols>
    <col min="1" max="1" width="26.42578125" style="1" bestFit="1" customWidth="1"/>
    <col min="2" max="2" width="59.28515625" style="1" bestFit="1" customWidth="1"/>
    <col min="4" max="4" width="0" style="1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ht="14.45" x14ac:dyDescent="0.3">
      <c r="A8" s="2" t="s">
        <v>14</v>
      </c>
      <c r="B8" s="5" t="s">
        <v>13</v>
      </c>
      <c r="C8" s="3"/>
    </row>
    <row r="9" spans="1:3" x14ac:dyDescent="0.25">
      <c r="A9" s="2" t="s">
        <v>15</v>
      </c>
      <c r="B9" s="5" t="s">
        <v>16</v>
      </c>
      <c r="C9" s="3"/>
    </row>
    <row r="10" spans="1:3" ht="14.45" x14ac:dyDescent="0.3">
      <c r="A10" s="2" t="s">
        <v>17</v>
      </c>
      <c r="B10" s="5" t="s">
        <v>13</v>
      </c>
      <c r="C10" s="3"/>
    </row>
    <row r="11" spans="1:3" ht="14.45" x14ac:dyDescent="0.3">
      <c r="A11" s="2" t="s">
        <v>18</v>
      </c>
      <c r="B11" s="5" t="s">
        <v>13</v>
      </c>
      <c r="C11" s="3"/>
    </row>
    <row r="12" spans="1:3" ht="14.45" x14ac:dyDescent="0.3">
      <c r="A12" s="2" t="s">
        <v>19</v>
      </c>
      <c r="B12" s="5" t="s">
        <v>13</v>
      </c>
      <c r="C12" s="3"/>
    </row>
    <row r="13" spans="1:3" x14ac:dyDescent="0.25">
      <c r="A13" s="2" t="s">
        <v>20</v>
      </c>
      <c r="B13" s="5" t="s">
        <v>13</v>
      </c>
      <c r="C13" s="3"/>
    </row>
    <row r="14" spans="1:3" x14ac:dyDescent="0.25">
      <c r="A14" s="2" t="s">
        <v>21</v>
      </c>
      <c r="B14" s="5" t="s">
        <v>22</v>
      </c>
      <c r="C14" s="3"/>
    </row>
    <row r="15" spans="1:3" ht="14.45" x14ac:dyDescent="0.3">
      <c r="A15" s="2" t="s">
        <v>13</v>
      </c>
      <c r="B15" s="7" t="s">
        <v>13</v>
      </c>
      <c r="C15" s="3"/>
    </row>
    <row r="16" spans="1:3" x14ac:dyDescent="0.25">
      <c r="A16" s="2" t="s">
        <v>23</v>
      </c>
      <c r="B16" s="8" t="s">
        <v>24</v>
      </c>
      <c r="C16" s="3"/>
    </row>
    <row r="17" spans="1:3" x14ac:dyDescent="0.25">
      <c r="A17" s="2" t="s">
        <v>25</v>
      </c>
      <c r="B17" s="8" t="s">
        <v>26</v>
      </c>
      <c r="C17" s="3"/>
    </row>
    <row r="18" spans="1:3" ht="14.45" x14ac:dyDescent="0.3">
      <c r="A18" s="2" t="s">
        <v>27</v>
      </c>
      <c r="B18" s="8" t="s">
        <v>28</v>
      </c>
      <c r="C18" s="3"/>
    </row>
    <row r="19" spans="1:3" x14ac:dyDescent="0.25">
      <c r="A19" s="2" t="s">
        <v>29</v>
      </c>
      <c r="B19" s="8" t="s">
        <v>30</v>
      </c>
      <c r="C19" s="3"/>
    </row>
    <row r="20" spans="1:3" ht="14.45" x14ac:dyDescent="0.3">
      <c r="A20" s="2" t="s">
        <v>31</v>
      </c>
      <c r="B20" s="8" t="s">
        <v>32</v>
      </c>
      <c r="C20" s="3"/>
    </row>
    <row r="21" spans="1:3" x14ac:dyDescent="0.25">
      <c r="A21" s="2" t="s">
        <v>33</v>
      </c>
      <c r="B21" s="8" t="s">
        <v>30</v>
      </c>
      <c r="C21" s="3"/>
    </row>
    <row r="22" spans="1:3" x14ac:dyDescent="0.25">
      <c r="A22" s="2" t="s">
        <v>34</v>
      </c>
      <c r="B22" s="8" t="s">
        <v>30</v>
      </c>
      <c r="C22" s="3"/>
    </row>
    <row r="23" spans="1:3" ht="14.45" x14ac:dyDescent="0.3">
      <c r="A23" s="2" t="s">
        <v>35</v>
      </c>
      <c r="B23" s="8" t="s">
        <v>30</v>
      </c>
      <c r="C23" s="3"/>
    </row>
    <row r="24" spans="1:3" x14ac:dyDescent="0.25">
      <c r="A24" s="2" t="s">
        <v>36</v>
      </c>
      <c r="B24" s="8" t="s">
        <v>30</v>
      </c>
      <c r="C24" s="3"/>
    </row>
    <row r="25" spans="1:3" x14ac:dyDescent="0.25">
      <c r="A25" s="2" t="s">
        <v>37</v>
      </c>
      <c r="B25" s="8" t="s">
        <v>30</v>
      </c>
      <c r="C25" s="3"/>
    </row>
    <row r="26" spans="1:3" x14ac:dyDescent="0.25">
      <c r="A26" s="2" t="s">
        <v>38</v>
      </c>
      <c r="B26" s="8" t="s">
        <v>39</v>
      </c>
      <c r="C26" s="3"/>
    </row>
    <row r="27" spans="1:3" x14ac:dyDescent="0.25">
      <c r="A27" s="2" t="s">
        <v>40</v>
      </c>
      <c r="B27" s="8" t="s">
        <v>30</v>
      </c>
      <c r="C27" s="3"/>
    </row>
    <row r="28" spans="1:3" x14ac:dyDescent="0.25">
      <c r="A28" s="2" t="s">
        <v>41</v>
      </c>
      <c r="B28" s="8" t="s">
        <v>30</v>
      </c>
      <c r="C28" s="3"/>
    </row>
    <row r="29" spans="1:3" x14ac:dyDescent="0.25">
      <c r="A29" s="2" t="s">
        <v>42</v>
      </c>
      <c r="B29" s="8" t="s">
        <v>30</v>
      </c>
      <c r="C29" s="3"/>
    </row>
    <row r="30" spans="1:3" x14ac:dyDescent="0.25">
      <c r="A30" s="2" t="s">
        <v>43</v>
      </c>
      <c r="B30" s="8" t="s">
        <v>30</v>
      </c>
      <c r="C30" s="3"/>
    </row>
    <row r="31" spans="1:3" ht="24.75" x14ac:dyDescent="0.25">
      <c r="A31" s="9" t="s">
        <v>44</v>
      </c>
      <c r="B31" s="8" t="s">
        <v>45</v>
      </c>
      <c r="C31" s="3"/>
    </row>
    <row r="32" spans="1:3" ht="14.45" x14ac:dyDescent="0.3">
      <c r="A32" s="2" t="s">
        <v>46</v>
      </c>
      <c r="B32" s="8" t="s">
        <v>47</v>
      </c>
      <c r="C32" s="3"/>
    </row>
    <row r="33" spans="1:3" ht="14.45" x14ac:dyDescent="0.3">
      <c r="A33" s="2" t="s">
        <v>13</v>
      </c>
      <c r="B33" s="7" t="s">
        <v>13</v>
      </c>
      <c r="C33" s="3"/>
    </row>
    <row r="34" spans="1:3" ht="14.45" x14ac:dyDescent="0.3">
      <c r="A34" s="1" t="s">
        <v>48</v>
      </c>
      <c r="B34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/>
  </sheetViews>
  <sheetFormatPr defaultRowHeight="15" x14ac:dyDescent="0.25"/>
  <cols>
    <col min="1" max="1" width="37" style="1" bestFit="1" customWidth="1"/>
    <col min="2" max="2" width="8.42578125" style="11" customWidth="1"/>
    <col min="3" max="3" width="11.28515625" style="11" customWidth="1"/>
    <col min="6" max="6" width="0" style="10" hidden="1" customWidth="1"/>
  </cols>
  <sheetData>
    <row r="1" spans="1:4" x14ac:dyDescent="0.25">
      <c r="A1" s="2" t="s">
        <v>0</v>
      </c>
      <c r="B1" s="12" t="s">
        <v>152</v>
      </c>
      <c r="C1" s="12" t="s">
        <v>153</v>
      </c>
      <c r="D1" s="3"/>
    </row>
    <row r="2" spans="1:4" x14ac:dyDescent="0.25">
      <c r="A2" s="5" t="s">
        <v>154</v>
      </c>
      <c r="B2" s="17"/>
      <c r="C2" s="17"/>
      <c r="D2" s="3"/>
    </row>
    <row r="3" spans="1:4" x14ac:dyDescent="0.25">
      <c r="A3" s="7" t="s">
        <v>155</v>
      </c>
      <c r="B3" s="14">
        <f>(Rozpočet!F15)</f>
        <v>0</v>
      </c>
      <c r="C3" s="14"/>
      <c r="D3" s="3"/>
    </row>
    <row r="4" spans="1:4" x14ac:dyDescent="0.25">
      <c r="A4" s="7" t="s">
        <v>156</v>
      </c>
      <c r="B4" s="14">
        <f>B3 * Parametry!B16 / 100</f>
        <v>0</v>
      </c>
      <c r="C4" s="14">
        <f>B3 * Parametry!B17 / 100</f>
        <v>0</v>
      </c>
      <c r="D4" s="3"/>
    </row>
    <row r="5" spans="1:4" x14ac:dyDescent="0.25">
      <c r="A5" s="7" t="s">
        <v>157</v>
      </c>
      <c r="B5" s="14"/>
      <c r="C5" s="14">
        <f>(Rozpočet!F72) + 0</f>
        <v>0</v>
      </c>
      <c r="D5" s="3"/>
    </row>
    <row r="6" spans="1:4" x14ac:dyDescent="0.25">
      <c r="A6" s="7" t="s">
        <v>158</v>
      </c>
      <c r="B6" s="14"/>
      <c r="C6" s="14">
        <f>(Rozpočet!I15) + (Rozpočet!I72) + 0</f>
        <v>0</v>
      </c>
      <c r="D6" s="3"/>
    </row>
    <row r="7" spans="1:4" x14ac:dyDescent="0.25">
      <c r="A7" s="8" t="s">
        <v>159</v>
      </c>
      <c r="B7" s="18">
        <f>B3 + B4</f>
        <v>0</v>
      </c>
      <c r="C7" s="18">
        <f>C3 + C4 + C5 + C6</f>
        <v>0</v>
      </c>
      <c r="D7" s="3"/>
    </row>
    <row r="8" spans="1:4" x14ac:dyDescent="0.25">
      <c r="A8" s="7" t="s">
        <v>160</v>
      </c>
      <c r="B8" s="14"/>
      <c r="C8" s="14">
        <f>(C5 + C6) * Parametry!B18 / 100</f>
        <v>0</v>
      </c>
      <c r="D8" s="3"/>
    </row>
    <row r="9" spans="1:4" x14ac:dyDescent="0.25">
      <c r="A9" s="7" t="s">
        <v>161</v>
      </c>
      <c r="B9" s="14"/>
      <c r="C9" s="14">
        <f>0 + 0</f>
        <v>0</v>
      </c>
      <c r="D9" s="3"/>
    </row>
    <row r="10" spans="1:4" x14ac:dyDescent="0.25">
      <c r="A10" s="7" t="s">
        <v>162</v>
      </c>
      <c r="B10" s="14"/>
      <c r="C10" s="14">
        <f>0 + 0</f>
        <v>0</v>
      </c>
      <c r="D10" s="3"/>
    </row>
    <row r="11" spans="1:4" x14ac:dyDescent="0.25">
      <c r="A11" s="7" t="s">
        <v>163</v>
      </c>
      <c r="B11" s="14"/>
      <c r="C11" s="14">
        <f>(C9 + C10) * Parametry!B19 / 100</f>
        <v>0</v>
      </c>
      <c r="D11" s="3"/>
    </row>
    <row r="12" spans="1:4" x14ac:dyDescent="0.25">
      <c r="A12" s="8" t="s">
        <v>164</v>
      </c>
      <c r="B12" s="18">
        <f>B7</f>
        <v>0</v>
      </c>
      <c r="C12" s="18">
        <f>C7 + C8 + C9 + C10 + C11</f>
        <v>0</v>
      </c>
      <c r="D12" s="3"/>
    </row>
    <row r="13" spans="1:4" x14ac:dyDescent="0.25">
      <c r="A13" s="7" t="s">
        <v>165</v>
      </c>
      <c r="B13" s="14"/>
      <c r="C13" s="14">
        <f>(B12 + C12) * Parametry!B20 / 100</f>
        <v>0</v>
      </c>
      <c r="D13" s="3"/>
    </row>
    <row r="14" spans="1:4" x14ac:dyDescent="0.25">
      <c r="A14" s="7" t="s">
        <v>166</v>
      </c>
      <c r="B14" s="14"/>
      <c r="C14" s="14">
        <f>(B12 + C12) * Parametry!B21 / 100</f>
        <v>0</v>
      </c>
      <c r="D14" s="3"/>
    </row>
    <row r="15" spans="1:4" x14ac:dyDescent="0.25">
      <c r="A15" s="7" t="s">
        <v>167</v>
      </c>
      <c r="B15" s="14"/>
      <c r="C15" s="14">
        <f>(B7 + C7) * Parametry!B22 / 100</f>
        <v>0</v>
      </c>
      <c r="D15" s="3"/>
    </row>
    <row r="16" spans="1:4" x14ac:dyDescent="0.25">
      <c r="A16" s="5" t="s">
        <v>168</v>
      </c>
      <c r="B16" s="17"/>
      <c r="C16" s="17">
        <f>B12 + C12 + C13 + C14 + C15</f>
        <v>0</v>
      </c>
      <c r="D16" s="3"/>
    </row>
    <row r="17" spans="1:4" ht="14.45" x14ac:dyDescent="0.3">
      <c r="A17" s="7" t="s">
        <v>13</v>
      </c>
      <c r="B17" s="14"/>
      <c r="C17" s="14"/>
      <c r="D17" s="3"/>
    </row>
    <row r="18" spans="1:4" x14ac:dyDescent="0.25">
      <c r="A18" s="5" t="s">
        <v>169</v>
      </c>
      <c r="B18" s="17"/>
      <c r="C18" s="17"/>
      <c r="D18" s="3"/>
    </row>
    <row r="19" spans="1:4" x14ac:dyDescent="0.25">
      <c r="A19" s="7" t="s">
        <v>170</v>
      </c>
      <c r="B19" s="14"/>
      <c r="C19" s="14">
        <f>C12 * Parametry!B23 / 100</f>
        <v>0</v>
      </c>
      <c r="D19" s="3"/>
    </row>
    <row r="20" spans="1:4" x14ac:dyDescent="0.25">
      <c r="A20" s="7" t="s">
        <v>171</v>
      </c>
      <c r="B20" s="14"/>
      <c r="C20" s="14">
        <f>C12 * Parametry!B24 / 100</f>
        <v>0</v>
      </c>
      <c r="D20" s="3"/>
    </row>
    <row r="21" spans="1:4" x14ac:dyDescent="0.25">
      <c r="A21" s="5" t="s">
        <v>172</v>
      </c>
      <c r="B21" s="17"/>
      <c r="C21" s="17">
        <f>C19 + C20</f>
        <v>0</v>
      </c>
      <c r="D21" s="3"/>
    </row>
    <row r="22" spans="1:4" x14ac:dyDescent="0.25">
      <c r="A22" s="7" t="s">
        <v>173</v>
      </c>
      <c r="B22" s="14"/>
      <c r="C22" s="14">
        <f>Parametry!B25 * Parametry!B28 * (C16 * Parametry!B27)^Parametry!B26</f>
        <v>0</v>
      </c>
      <c r="D22" s="3"/>
    </row>
    <row r="23" spans="1:4" ht="14.45" x14ac:dyDescent="0.3">
      <c r="A23" s="7" t="s">
        <v>13</v>
      </c>
      <c r="B23" s="14"/>
      <c r="C23" s="14"/>
      <c r="D23" s="3"/>
    </row>
    <row r="24" spans="1:4" x14ac:dyDescent="0.25">
      <c r="A24" s="4" t="s">
        <v>174</v>
      </c>
      <c r="B24" s="13"/>
      <c r="C24" s="13">
        <f>C16 + C21 + C22</f>
        <v>0</v>
      </c>
      <c r="D24" s="3"/>
    </row>
    <row r="25" spans="1:4" x14ac:dyDescent="0.25">
      <c r="A25" s="7" t="s">
        <v>175</v>
      </c>
      <c r="B25" s="14">
        <f>(SUM(Rozpočet!F14)+SUM(Rozpočet!F17:F69,Rozpočet!F71)) + (SUM(Rozpočet!I14)+SUM(Rozpočet!I17:I69,Rozpočet!I71)) + B4 + C4 + C8 + C11 + C13 + C14 + C15 + C21 + C22</f>
        <v>0</v>
      </c>
      <c r="C25" s="14">
        <f>B25 * Parametry!B31 / 100</f>
        <v>0</v>
      </c>
      <c r="D25" s="3"/>
    </row>
    <row r="26" spans="1:4" x14ac:dyDescent="0.25">
      <c r="A26" s="7" t="s">
        <v>176</v>
      </c>
      <c r="B26" s="14" t="e">
        <f>(SUM(Rozpočet!F20,Rozpočet!F22,Rozpočet!F25,Rozpočet!F30,Rozpočet!F33,Rozpočet!F35,Rozpočet!#REF!,Rozpočet!F38,Rozpočet!F43,Rozpočet!F47,Rozpočet!F52,Rozpočet!F55,Rozpočet!F58,Rozpočet!F61,Rozpočet!F65,Rozpočet!F67:F68)) + (SUM(Rozpočet!I20,Rozpočet!I22,Rozpočet!I25,Rozpočet!I30,Rozpočet!I33,Rozpočet!I35,Rozpočet!#REF!,Rozpočet!I38,Rozpočet!I43,Rozpočet!I47,Rozpočet!I52,Rozpočet!I55,Rozpočet!I58,Rozpočet!I61,Rozpočet!I65,Rozpočet!I67:I68))</f>
        <v>#REF!</v>
      </c>
      <c r="C26" s="14" t="e">
        <f>B26 * Parametry!B32 / 100</f>
        <v>#REF!</v>
      </c>
      <c r="D26" s="3"/>
    </row>
    <row r="27" spans="1:4" x14ac:dyDescent="0.25">
      <c r="A27" s="4" t="s">
        <v>177</v>
      </c>
      <c r="B27" s="13"/>
      <c r="C27" s="13" t="e">
        <f>C24 + C25 + C26</f>
        <v>#REF!</v>
      </c>
      <c r="D27" s="3"/>
    </row>
    <row r="28" spans="1:4" ht="14.45" x14ac:dyDescent="0.3">
      <c r="A28" s="7" t="s">
        <v>13</v>
      </c>
      <c r="B28" s="14"/>
      <c r="C28" s="14"/>
      <c r="D28" s="3"/>
    </row>
    <row r="29" spans="1:4" x14ac:dyDescent="0.25">
      <c r="A29" s="7" t="s">
        <v>178</v>
      </c>
      <c r="B29" s="14"/>
      <c r="C29" s="14">
        <f>C24 * Parametry!B29 / 100</f>
        <v>0</v>
      </c>
      <c r="D29" s="3"/>
    </row>
    <row r="30" spans="1:4" x14ac:dyDescent="0.25">
      <c r="A30" s="7" t="s">
        <v>178</v>
      </c>
      <c r="B30" s="14"/>
      <c r="C30" s="14">
        <f>C24 * Parametry!B30 / 100</f>
        <v>0</v>
      </c>
      <c r="D30" s="3"/>
    </row>
    <row r="31" spans="1:4" x14ac:dyDescent="0.25">
      <c r="A31" s="5" t="s">
        <v>179</v>
      </c>
      <c r="B31" s="19" t="s">
        <v>52</v>
      </c>
      <c r="C31" s="19" t="s">
        <v>55</v>
      </c>
      <c r="D31" s="3"/>
    </row>
    <row r="32" spans="1:4" x14ac:dyDescent="0.25">
      <c r="A32" s="7" t="s">
        <v>59</v>
      </c>
      <c r="B32" s="14">
        <f>(Rozpočet!F12)</f>
        <v>0</v>
      </c>
      <c r="C32" s="14">
        <f>(Rozpočet!I12)</f>
        <v>0</v>
      </c>
      <c r="D32" s="3"/>
    </row>
    <row r="33" spans="1:4" x14ac:dyDescent="0.25">
      <c r="A33" s="7" t="s">
        <v>73</v>
      </c>
      <c r="B33" s="14">
        <f>(Rozpočet!F15)</f>
        <v>0</v>
      </c>
      <c r="C33" s="14">
        <f>(Rozpočet!I15)</f>
        <v>0</v>
      </c>
      <c r="D33" s="3"/>
    </row>
    <row r="34" spans="1:4" x14ac:dyDescent="0.25">
      <c r="A34" s="7" t="s">
        <v>76</v>
      </c>
      <c r="B34" s="14">
        <f>(Rozpočet!F72)</f>
        <v>0</v>
      </c>
      <c r="C34" s="14">
        <f>(Rozpočet!I72)</f>
        <v>0</v>
      </c>
      <c r="D34" s="3"/>
    </row>
    <row r="35" spans="1:4" ht="14.45" x14ac:dyDescent="0.3">
      <c r="A35" s="7" t="s">
        <v>13</v>
      </c>
      <c r="B35" s="14"/>
      <c r="C35" s="14"/>
      <c r="D35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="90" zoomScaleNormal="90" workbookViewId="0"/>
  </sheetViews>
  <sheetFormatPr defaultRowHeight="15" x14ac:dyDescent="0.25"/>
  <cols>
    <col min="1" max="1" width="5.7109375" style="1" bestFit="1" customWidth="1"/>
    <col min="2" max="2" width="117.85546875" style="1" customWidth="1"/>
    <col min="3" max="3" width="3.5703125" style="1" bestFit="1" customWidth="1"/>
    <col min="4" max="4" width="5" style="11" bestFit="1" customWidth="1"/>
    <col min="5" max="5" width="9.42578125" style="11" customWidth="1"/>
    <col min="6" max="6" width="12.28515625" style="11" bestFit="1" customWidth="1"/>
    <col min="7" max="7" width="3.28515625" style="1" bestFit="1" customWidth="1"/>
    <col min="8" max="8" width="6.140625" style="11" bestFit="1" customWidth="1"/>
    <col min="9" max="9" width="11.7109375" style="11" customWidth="1"/>
    <col min="10" max="10" width="9.7109375" style="11" customWidth="1"/>
    <col min="11" max="11" width="10.28515625" style="11" bestFit="1" customWidth="1"/>
    <col min="14" max="14" width="8.7109375" style="10" hidden="1" customWidth="1"/>
  </cols>
  <sheetData>
    <row r="1" spans="1:14" x14ac:dyDescent="0.25">
      <c r="A1" s="2" t="s">
        <v>49</v>
      </c>
      <c r="B1" s="2" t="s">
        <v>0</v>
      </c>
      <c r="C1" s="2" t="s">
        <v>50</v>
      </c>
      <c r="D1" s="12" t="s">
        <v>51</v>
      </c>
      <c r="E1" s="12" t="s">
        <v>52</v>
      </c>
      <c r="F1" s="12" t="s">
        <v>53</v>
      </c>
      <c r="G1" s="2" t="s">
        <v>54</v>
      </c>
      <c r="H1" s="12"/>
      <c r="I1" s="12" t="s">
        <v>56</v>
      </c>
      <c r="J1" s="12" t="s">
        <v>57</v>
      </c>
      <c r="K1" s="12" t="s">
        <v>58</v>
      </c>
      <c r="L1" s="3"/>
      <c r="M1" s="3"/>
      <c r="N1" s="10">
        <f>Parametry!B34/100*F17+Parametry!B34/100*F18+Parametry!B34/100*F19+Parametry!B34/100*F21+Parametry!B34/100*F23+Parametry!B34/100*F24+Parametry!B34/100*F26+Parametry!B34/100*F27+Parametry!B34/100*F28+Parametry!B34/100*F29+Parametry!B34/100*F31+Parametry!B34/100*F34+Parametry!B34/100*F36+Parametry!B34/100*F37+Parametry!B34/100*F39+Parametry!B34/100*F40+Parametry!B34/100*F41+Parametry!B34/100*F42+Parametry!B34/100*F44+Parametry!B34/100*F45+Parametry!B34/100*F46+Parametry!B34/100*F48+Parametry!B34/100*F49</f>
        <v>0</v>
      </c>
    </row>
    <row r="2" spans="1:14" x14ac:dyDescent="0.25">
      <c r="A2" s="4" t="s">
        <v>13</v>
      </c>
      <c r="B2" s="4" t="s">
        <v>59</v>
      </c>
      <c r="C2" s="4" t="s">
        <v>13</v>
      </c>
      <c r="D2" s="13"/>
      <c r="E2" s="13"/>
      <c r="F2" s="13"/>
      <c r="G2" s="4" t="s">
        <v>13</v>
      </c>
      <c r="H2" s="13"/>
      <c r="I2" s="13"/>
      <c r="J2" s="13"/>
      <c r="K2" s="13"/>
      <c r="L2" s="3"/>
      <c r="M2" s="3"/>
    </row>
    <row r="3" spans="1:14" x14ac:dyDescent="0.25">
      <c r="A3" s="7" t="s">
        <v>60</v>
      </c>
      <c r="B3" s="7" t="s">
        <v>195</v>
      </c>
      <c r="C3" s="7" t="s">
        <v>61</v>
      </c>
      <c r="D3" s="14">
        <v>1</v>
      </c>
      <c r="E3" s="14"/>
      <c r="F3" s="14">
        <f t="shared" ref="F3:F11" si="0">D3*E3</f>
        <v>0</v>
      </c>
      <c r="G3" s="7" t="s">
        <v>13</v>
      </c>
      <c r="H3" s="14"/>
      <c r="I3" s="14">
        <f t="shared" ref="I3:I11" si="1">D3*H3</f>
        <v>0</v>
      </c>
      <c r="J3" s="14">
        <f t="shared" ref="J3:J11" si="2">E3+H3</f>
        <v>0</v>
      </c>
      <c r="K3" s="14">
        <f t="shared" ref="K3:K11" si="3">F3+I3</f>
        <v>0</v>
      </c>
      <c r="L3" s="3"/>
      <c r="M3" s="3"/>
    </row>
    <row r="4" spans="1:14" x14ac:dyDescent="0.25">
      <c r="A4" s="7" t="s">
        <v>62</v>
      </c>
      <c r="B4" s="7" t="s">
        <v>196</v>
      </c>
      <c r="C4" s="7" t="s">
        <v>61</v>
      </c>
      <c r="D4" s="14">
        <v>1</v>
      </c>
      <c r="E4" s="14"/>
      <c r="F4" s="14">
        <f t="shared" si="0"/>
        <v>0</v>
      </c>
      <c r="G4" s="7" t="s">
        <v>13</v>
      </c>
      <c r="H4" s="14"/>
      <c r="I4" s="14">
        <f t="shared" si="1"/>
        <v>0</v>
      </c>
      <c r="J4" s="14">
        <f t="shared" si="2"/>
        <v>0</v>
      </c>
      <c r="K4" s="14">
        <f t="shared" si="3"/>
        <v>0</v>
      </c>
      <c r="L4" s="3"/>
      <c r="M4" s="3"/>
    </row>
    <row r="5" spans="1:14" x14ac:dyDescent="0.25">
      <c r="A5" s="7" t="s">
        <v>63</v>
      </c>
      <c r="B5" s="7" t="s">
        <v>180</v>
      </c>
      <c r="C5" s="7" t="s">
        <v>61</v>
      </c>
      <c r="D5" s="14">
        <v>1</v>
      </c>
      <c r="E5" s="14"/>
      <c r="F5" s="14">
        <f t="shared" si="0"/>
        <v>0</v>
      </c>
      <c r="G5" s="7" t="s">
        <v>13</v>
      </c>
      <c r="H5" s="14"/>
      <c r="I5" s="14">
        <f t="shared" si="1"/>
        <v>0</v>
      </c>
      <c r="J5" s="14">
        <f t="shared" si="2"/>
        <v>0</v>
      </c>
      <c r="K5" s="14">
        <f t="shared" si="3"/>
        <v>0</v>
      </c>
      <c r="L5" s="3"/>
      <c r="M5" s="3"/>
    </row>
    <row r="6" spans="1:14" x14ac:dyDescent="0.25">
      <c r="A6" s="7" t="s">
        <v>64</v>
      </c>
      <c r="B6" s="7" t="s">
        <v>181</v>
      </c>
      <c r="C6" s="7" t="s">
        <v>61</v>
      </c>
      <c r="D6" s="14">
        <v>6</v>
      </c>
      <c r="E6" s="14"/>
      <c r="F6" s="14">
        <f t="shared" si="0"/>
        <v>0</v>
      </c>
      <c r="G6" s="7" t="s">
        <v>13</v>
      </c>
      <c r="H6" s="14"/>
      <c r="I6" s="14">
        <f t="shared" si="1"/>
        <v>0</v>
      </c>
      <c r="J6" s="14">
        <f t="shared" si="2"/>
        <v>0</v>
      </c>
      <c r="K6" s="14">
        <f t="shared" si="3"/>
        <v>0</v>
      </c>
      <c r="L6" s="3"/>
      <c r="M6" s="3"/>
    </row>
    <row r="7" spans="1:14" x14ac:dyDescent="0.25">
      <c r="A7" s="7" t="s">
        <v>65</v>
      </c>
      <c r="B7" s="7" t="s">
        <v>182</v>
      </c>
      <c r="C7" s="7" t="s">
        <v>61</v>
      </c>
      <c r="D7" s="14">
        <v>1</v>
      </c>
      <c r="E7" s="14"/>
      <c r="F7" s="14">
        <f t="shared" si="0"/>
        <v>0</v>
      </c>
      <c r="G7" s="7" t="s">
        <v>13</v>
      </c>
      <c r="H7" s="14"/>
      <c r="I7" s="14">
        <f t="shared" si="1"/>
        <v>0</v>
      </c>
      <c r="J7" s="14">
        <f t="shared" si="2"/>
        <v>0</v>
      </c>
      <c r="K7" s="14">
        <f t="shared" si="3"/>
        <v>0</v>
      </c>
      <c r="L7" s="3"/>
      <c r="M7" s="3"/>
    </row>
    <row r="8" spans="1:14" x14ac:dyDescent="0.25">
      <c r="A8" s="7" t="s">
        <v>66</v>
      </c>
      <c r="B8" s="7" t="s">
        <v>183</v>
      </c>
      <c r="C8" s="7" t="s">
        <v>61</v>
      </c>
      <c r="D8" s="14">
        <v>1</v>
      </c>
      <c r="E8" s="14"/>
      <c r="F8" s="14">
        <f t="shared" si="0"/>
        <v>0</v>
      </c>
      <c r="G8" s="7" t="s">
        <v>13</v>
      </c>
      <c r="H8" s="14"/>
      <c r="I8" s="14">
        <f t="shared" si="1"/>
        <v>0</v>
      </c>
      <c r="J8" s="14">
        <f t="shared" si="2"/>
        <v>0</v>
      </c>
      <c r="K8" s="14">
        <f t="shared" si="3"/>
        <v>0</v>
      </c>
      <c r="L8" s="3"/>
      <c r="M8" s="3"/>
    </row>
    <row r="9" spans="1:14" x14ac:dyDescent="0.25">
      <c r="A9" s="7" t="s">
        <v>67</v>
      </c>
      <c r="B9" s="7" t="s">
        <v>184</v>
      </c>
      <c r="C9" s="7" t="s">
        <v>61</v>
      </c>
      <c r="D9" s="14">
        <v>2</v>
      </c>
      <c r="E9" s="14"/>
      <c r="F9" s="14">
        <f t="shared" si="0"/>
        <v>0</v>
      </c>
      <c r="G9" s="7" t="s">
        <v>13</v>
      </c>
      <c r="H9" s="14"/>
      <c r="I9" s="14">
        <f t="shared" si="1"/>
        <v>0</v>
      </c>
      <c r="J9" s="14">
        <f t="shared" si="2"/>
        <v>0</v>
      </c>
      <c r="K9" s="14">
        <f t="shared" si="3"/>
        <v>0</v>
      </c>
      <c r="L9" s="3"/>
      <c r="M9" s="3"/>
    </row>
    <row r="10" spans="1:14" x14ac:dyDescent="0.25">
      <c r="A10" s="7" t="s">
        <v>68</v>
      </c>
      <c r="B10" s="7" t="s">
        <v>69</v>
      </c>
      <c r="C10" s="7" t="s">
        <v>61</v>
      </c>
      <c r="D10" s="14">
        <v>1</v>
      </c>
      <c r="E10" s="14"/>
      <c r="F10" s="14">
        <f t="shared" si="0"/>
        <v>0</v>
      </c>
      <c r="G10" s="7" t="s">
        <v>13</v>
      </c>
      <c r="H10" s="14"/>
      <c r="I10" s="14">
        <f t="shared" si="1"/>
        <v>0</v>
      </c>
      <c r="J10" s="14">
        <f t="shared" si="2"/>
        <v>0</v>
      </c>
      <c r="K10" s="14">
        <f t="shared" si="3"/>
        <v>0</v>
      </c>
      <c r="L10" s="3"/>
      <c r="M10" s="3"/>
    </row>
    <row r="11" spans="1:14" x14ac:dyDescent="0.25">
      <c r="A11" s="7" t="s">
        <v>70</v>
      </c>
      <c r="B11" s="7" t="s">
        <v>71</v>
      </c>
      <c r="C11" s="7" t="s">
        <v>61</v>
      </c>
      <c r="D11" s="14">
        <v>1</v>
      </c>
      <c r="E11" s="14"/>
      <c r="F11" s="14">
        <f t="shared" si="0"/>
        <v>0</v>
      </c>
      <c r="G11" s="7" t="s">
        <v>13</v>
      </c>
      <c r="H11" s="14"/>
      <c r="I11" s="14">
        <f t="shared" si="1"/>
        <v>0</v>
      </c>
      <c r="J11" s="14">
        <f t="shared" si="2"/>
        <v>0</v>
      </c>
      <c r="K11" s="14">
        <f t="shared" si="3"/>
        <v>0</v>
      </c>
      <c r="L11" s="3"/>
      <c r="M11" s="3"/>
    </row>
    <row r="12" spans="1:14" x14ac:dyDescent="0.25">
      <c r="A12" s="4" t="s">
        <v>13</v>
      </c>
      <c r="B12" s="4" t="s">
        <v>72</v>
      </c>
      <c r="C12" s="4" t="s">
        <v>13</v>
      </c>
      <c r="D12" s="13"/>
      <c r="E12" s="13"/>
      <c r="F12" s="13">
        <f>SUM(F3:F11)</f>
        <v>0</v>
      </c>
      <c r="G12" s="4" t="s">
        <v>13</v>
      </c>
      <c r="H12" s="13"/>
      <c r="I12" s="13">
        <f>SUM(I3:I11)</f>
        <v>0</v>
      </c>
      <c r="J12" s="13"/>
      <c r="K12" s="13">
        <f>SUM(K3:K11)</f>
        <v>0</v>
      </c>
      <c r="L12" s="3"/>
      <c r="M12" s="3"/>
    </row>
    <row r="13" spans="1:14" x14ac:dyDescent="0.25">
      <c r="A13" s="4" t="s">
        <v>13</v>
      </c>
      <c r="B13" s="4" t="s">
        <v>73</v>
      </c>
      <c r="C13" s="4" t="s">
        <v>13</v>
      </c>
      <c r="D13" s="13"/>
      <c r="E13" s="13"/>
      <c r="F13" s="13"/>
      <c r="G13" s="4" t="s">
        <v>13</v>
      </c>
      <c r="H13" s="13"/>
      <c r="I13" s="13"/>
      <c r="J13" s="13"/>
      <c r="K13" s="13"/>
      <c r="L13" s="3"/>
      <c r="M13" s="3"/>
    </row>
    <row r="14" spans="1:14" x14ac:dyDescent="0.25">
      <c r="A14" s="7" t="s">
        <v>74</v>
      </c>
      <c r="B14" s="7" t="s">
        <v>59</v>
      </c>
      <c r="C14" s="7" t="s">
        <v>61</v>
      </c>
      <c r="D14" s="14">
        <v>1</v>
      </c>
      <c r="E14" s="14"/>
      <c r="F14" s="14">
        <f>D14*E14</f>
        <v>0</v>
      </c>
      <c r="G14" s="7" t="s">
        <v>13</v>
      </c>
      <c r="H14" s="14"/>
      <c r="I14" s="14">
        <f>D14*H14</f>
        <v>0</v>
      </c>
      <c r="J14" s="14">
        <f>E14+H14</f>
        <v>0</v>
      </c>
      <c r="K14" s="14">
        <f>F14+I14</f>
        <v>0</v>
      </c>
      <c r="L14" s="3"/>
      <c r="M14" s="3"/>
    </row>
    <row r="15" spans="1:14" x14ac:dyDescent="0.25">
      <c r="A15" s="4" t="s">
        <v>13</v>
      </c>
      <c r="B15" s="4" t="s">
        <v>75</v>
      </c>
      <c r="C15" s="4" t="s">
        <v>13</v>
      </c>
      <c r="D15" s="13"/>
      <c r="E15" s="13"/>
      <c r="F15" s="13">
        <f>SUM(F14:F14)</f>
        <v>0</v>
      </c>
      <c r="G15" s="4" t="s">
        <v>13</v>
      </c>
      <c r="H15" s="13"/>
      <c r="I15" s="13">
        <f>SUM(I14:I14)</f>
        <v>0</v>
      </c>
      <c r="J15" s="13"/>
      <c r="K15" s="13">
        <f>SUM(K14:K14)</f>
        <v>0</v>
      </c>
      <c r="L15" s="3"/>
      <c r="M15" s="3"/>
    </row>
    <row r="16" spans="1:14" x14ac:dyDescent="0.25">
      <c r="A16" s="4" t="s">
        <v>13</v>
      </c>
      <c r="B16" s="4" t="s">
        <v>76</v>
      </c>
      <c r="C16" s="4" t="s">
        <v>13</v>
      </c>
      <c r="D16" s="13"/>
      <c r="E16" s="13"/>
      <c r="F16" s="13"/>
      <c r="G16" s="4" t="s">
        <v>13</v>
      </c>
      <c r="H16" s="13"/>
      <c r="I16" s="13"/>
      <c r="J16" s="13"/>
      <c r="K16" s="13"/>
      <c r="L16" s="3"/>
      <c r="M16" s="3"/>
    </row>
    <row r="17" spans="1:13" x14ac:dyDescent="0.25">
      <c r="A17" s="7" t="s">
        <v>77</v>
      </c>
      <c r="B17" s="7" t="s">
        <v>190</v>
      </c>
      <c r="C17" s="7" t="s">
        <v>61</v>
      </c>
      <c r="D17" s="14">
        <v>20</v>
      </c>
      <c r="E17" s="14"/>
      <c r="F17" s="14">
        <f>D17*E17</f>
        <v>0</v>
      </c>
      <c r="G17" s="7" t="s">
        <v>13</v>
      </c>
      <c r="H17" s="14"/>
      <c r="I17" s="14">
        <f>D17*H17</f>
        <v>0</v>
      </c>
      <c r="J17" s="14">
        <f t="shared" ref="J17:K19" si="4">E17+H17</f>
        <v>0</v>
      </c>
      <c r="K17" s="14">
        <f t="shared" si="4"/>
        <v>0</v>
      </c>
      <c r="L17" s="3"/>
      <c r="M17" s="3"/>
    </row>
    <row r="18" spans="1:13" x14ac:dyDescent="0.25">
      <c r="A18" s="7" t="s">
        <v>78</v>
      </c>
      <c r="B18" s="7" t="s">
        <v>185</v>
      </c>
      <c r="C18" s="7" t="s">
        <v>61</v>
      </c>
      <c r="D18" s="14">
        <v>9</v>
      </c>
      <c r="E18" s="14"/>
      <c r="F18" s="14">
        <f>D18*E18</f>
        <v>0</v>
      </c>
      <c r="G18" s="7" t="s">
        <v>13</v>
      </c>
      <c r="H18" s="14"/>
      <c r="I18" s="14">
        <f>D18*H18</f>
        <v>0</v>
      </c>
      <c r="J18" s="14">
        <f t="shared" si="4"/>
        <v>0</v>
      </c>
      <c r="K18" s="14">
        <f t="shared" si="4"/>
        <v>0</v>
      </c>
      <c r="L18" s="3"/>
      <c r="M18" s="3"/>
    </row>
    <row r="19" spans="1:13" x14ac:dyDescent="0.25">
      <c r="A19" s="7" t="s">
        <v>79</v>
      </c>
      <c r="B19" s="7" t="s">
        <v>80</v>
      </c>
      <c r="C19" s="7" t="s">
        <v>81</v>
      </c>
      <c r="D19" s="14">
        <v>15</v>
      </c>
      <c r="E19" s="14"/>
      <c r="F19" s="14">
        <f>D19*E19</f>
        <v>0</v>
      </c>
      <c r="G19" s="7" t="s">
        <v>13</v>
      </c>
      <c r="H19" s="14"/>
      <c r="I19" s="14">
        <f>D19*H19</f>
        <v>0</v>
      </c>
      <c r="J19" s="14">
        <f t="shared" si="4"/>
        <v>0</v>
      </c>
      <c r="K19" s="14">
        <f t="shared" si="4"/>
        <v>0</v>
      </c>
      <c r="L19" s="3"/>
      <c r="M19" s="3"/>
    </row>
    <row r="20" spans="1:13" x14ac:dyDescent="0.25">
      <c r="A20" s="15" t="s">
        <v>13</v>
      </c>
      <c r="B20" s="15" t="s">
        <v>186</v>
      </c>
      <c r="C20" s="15" t="s">
        <v>13</v>
      </c>
      <c r="D20" s="16"/>
      <c r="E20" s="16"/>
      <c r="F20" s="16"/>
      <c r="G20" s="15" t="s">
        <v>13</v>
      </c>
      <c r="H20" s="16"/>
      <c r="I20" s="16"/>
      <c r="J20" s="16"/>
      <c r="K20" s="16"/>
      <c r="L20" s="3"/>
      <c r="M20" s="3"/>
    </row>
    <row r="21" spans="1:13" x14ac:dyDescent="0.25">
      <c r="A21" s="7" t="s">
        <v>82</v>
      </c>
      <c r="B21" s="7" t="s">
        <v>197</v>
      </c>
      <c r="C21" s="7" t="s">
        <v>61</v>
      </c>
      <c r="D21" s="14">
        <v>8</v>
      </c>
      <c r="E21" s="14"/>
      <c r="F21" s="14">
        <f>D21*E21</f>
        <v>0</v>
      </c>
      <c r="G21" s="7" t="s">
        <v>13</v>
      </c>
      <c r="H21" s="14"/>
      <c r="I21" s="14">
        <f>D21*H21</f>
        <v>0</v>
      </c>
      <c r="J21" s="14">
        <f>E21+H21</f>
        <v>0</v>
      </c>
      <c r="K21" s="14">
        <f>F21+I21</f>
        <v>0</v>
      </c>
      <c r="L21" s="3"/>
      <c r="M21" s="3"/>
    </row>
    <row r="22" spans="1:13" x14ac:dyDescent="0.25">
      <c r="A22" s="15" t="s">
        <v>13</v>
      </c>
      <c r="B22" s="15" t="s">
        <v>189</v>
      </c>
      <c r="C22" s="15" t="s">
        <v>13</v>
      </c>
      <c r="D22" s="16"/>
      <c r="E22" s="16"/>
      <c r="F22" s="16"/>
      <c r="G22" s="15" t="s">
        <v>13</v>
      </c>
      <c r="H22" s="16"/>
      <c r="I22" s="16"/>
      <c r="J22" s="16"/>
      <c r="K22" s="16"/>
      <c r="L22" s="3"/>
      <c r="M22" s="3"/>
    </row>
    <row r="23" spans="1:13" x14ac:dyDescent="0.25">
      <c r="A23" s="7" t="s">
        <v>47</v>
      </c>
      <c r="B23" s="7" t="s">
        <v>198</v>
      </c>
      <c r="C23" s="7" t="s">
        <v>61</v>
      </c>
      <c r="D23" s="14">
        <v>17</v>
      </c>
      <c r="E23" s="14"/>
      <c r="F23" s="14">
        <f>D23*E23</f>
        <v>0</v>
      </c>
      <c r="G23" s="7" t="s">
        <v>13</v>
      </c>
      <c r="H23" s="14"/>
      <c r="I23" s="14">
        <f>D23*H23</f>
        <v>0</v>
      </c>
      <c r="J23" s="14">
        <f>E23+H23</f>
        <v>0</v>
      </c>
      <c r="K23" s="14">
        <f>F23+I23</f>
        <v>0</v>
      </c>
      <c r="L23" s="3"/>
      <c r="M23" s="3"/>
    </row>
    <row r="24" spans="1:13" x14ac:dyDescent="0.25">
      <c r="A24" s="7" t="s">
        <v>83</v>
      </c>
      <c r="B24" s="7" t="s">
        <v>199</v>
      </c>
      <c r="C24" s="7" t="s">
        <v>61</v>
      </c>
      <c r="D24" s="14">
        <v>3</v>
      </c>
      <c r="E24" s="14"/>
      <c r="F24" s="14">
        <f>D24*E24</f>
        <v>0</v>
      </c>
      <c r="G24" s="7" t="s">
        <v>13</v>
      </c>
      <c r="H24" s="14"/>
      <c r="I24" s="14">
        <f>D24*H24</f>
        <v>0</v>
      </c>
      <c r="J24" s="14">
        <f>E24+H24</f>
        <v>0</v>
      </c>
      <c r="K24" s="14">
        <f>F24+I24</f>
        <v>0</v>
      </c>
      <c r="L24" s="3"/>
      <c r="M24" s="3"/>
    </row>
    <row r="25" spans="1:13" x14ac:dyDescent="0.25">
      <c r="A25" s="15" t="s">
        <v>13</v>
      </c>
      <c r="B25" s="15" t="s">
        <v>187</v>
      </c>
      <c r="C25" s="15" t="s">
        <v>13</v>
      </c>
      <c r="D25" s="16"/>
      <c r="E25" s="16"/>
      <c r="F25" s="16"/>
      <c r="G25" s="15" t="s">
        <v>13</v>
      </c>
      <c r="H25" s="16"/>
      <c r="I25" s="16"/>
      <c r="J25" s="16"/>
      <c r="K25" s="16"/>
      <c r="L25" s="3"/>
      <c r="M25" s="3"/>
    </row>
    <row r="26" spans="1:13" x14ac:dyDescent="0.25">
      <c r="A26" s="7" t="s">
        <v>84</v>
      </c>
      <c r="B26" s="7" t="s">
        <v>200</v>
      </c>
      <c r="C26" s="7" t="s">
        <v>61</v>
      </c>
      <c r="D26" s="14">
        <v>1</v>
      </c>
      <c r="E26" s="14"/>
      <c r="F26" s="14">
        <f>D26*E26</f>
        <v>0</v>
      </c>
      <c r="G26" s="7" t="s">
        <v>13</v>
      </c>
      <c r="H26" s="14"/>
      <c r="I26" s="14">
        <f>D26*H26</f>
        <v>0</v>
      </c>
      <c r="J26" s="14">
        <f t="shared" ref="J26:K29" si="5">E26+H26</f>
        <v>0</v>
      </c>
      <c r="K26" s="14">
        <f t="shared" si="5"/>
        <v>0</v>
      </c>
      <c r="L26" s="3"/>
      <c r="M26" s="3"/>
    </row>
    <row r="27" spans="1:13" x14ac:dyDescent="0.25">
      <c r="A27" s="7" t="s">
        <v>85</v>
      </c>
      <c r="B27" s="7" t="s">
        <v>201</v>
      </c>
      <c r="C27" s="7" t="s">
        <v>61</v>
      </c>
      <c r="D27" s="14">
        <v>5</v>
      </c>
      <c r="E27" s="14"/>
      <c r="F27" s="14">
        <f>D27*E27</f>
        <v>0</v>
      </c>
      <c r="G27" s="7" t="s">
        <v>13</v>
      </c>
      <c r="H27" s="14"/>
      <c r="I27" s="14">
        <f>D27*H27</f>
        <v>0</v>
      </c>
      <c r="J27" s="14">
        <f t="shared" si="5"/>
        <v>0</v>
      </c>
      <c r="K27" s="14">
        <f t="shared" si="5"/>
        <v>0</v>
      </c>
      <c r="L27" s="3"/>
      <c r="M27" s="3"/>
    </row>
    <row r="28" spans="1:13" x14ac:dyDescent="0.25">
      <c r="A28" s="7" t="s">
        <v>86</v>
      </c>
      <c r="B28" s="7" t="s">
        <v>202</v>
      </c>
      <c r="C28" s="7" t="s">
        <v>61</v>
      </c>
      <c r="D28" s="14">
        <v>2</v>
      </c>
      <c r="E28" s="14"/>
      <c r="F28" s="14">
        <f>D28*E28</f>
        <v>0</v>
      </c>
      <c r="G28" s="7" t="s">
        <v>13</v>
      </c>
      <c r="H28" s="14"/>
      <c r="I28" s="14">
        <f>D28*H28</f>
        <v>0</v>
      </c>
      <c r="J28" s="14">
        <f t="shared" si="5"/>
        <v>0</v>
      </c>
      <c r="K28" s="14">
        <f t="shared" si="5"/>
        <v>0</v>
      </c>
      <c r="L28" s="3"/>
      <c r="M28" s="3"/>
    </row>
    <row r="29" spans="1:13" x14ac:dyDescent="0.25">
      <c r="A29" s="7" t="s">
        <v>87</v>
      </c>
      <c r="B29" s="7" t="s">
        <v>203</v>
      </c>
      <c r="C29" s="7" t="s">
        <v>61</v>
      </c>
      <c r="D29" s="14">
        <v>1</v>
      </c>
      <c r="E29" s="14"/>
      <c r="F29" s="14">
        <f>D29*E29</f>
        <v>0</v>
      </c>
      <c r="G29" s="7" t="s">
        <v>13</v>
      </c>
      <c r="H29" s="14"/>
      <c r="I29" s="14">
        <f>D29*H29</f>
        <v>0</v>
      </c>
      <c r="J29" s="14">
        <f t="shared" si="5"/>
        <v>0</v>
      </c>
      <c r="K29" s="14">
        <f t="shared" si="5"/>
        <v>0</v>
      </c>
      <c r="L29" s="3"/>
      <c r="M29" s="3"/>
    </row>
    <row r="30" spans="1:13" x14ac:dyDescent="0.25">
      <c r="A30" s="15" t="s">
        <v>13</v>
      </c>
      <c r="B30" s="15" t="s">
        <v>188</v>
      </c>
      <c r="C30" s="15" t="s">
        <v>13</v>
      </c>
      <c r="D30" s="16"/>
      <c r="E30" s="16"/>
      <c r="F30" s="16"/>
      <c r="G30" s="15" t="s">
        <v>13</v>
      </c>
      <c r="H30" s="16"/>
      <c r="I30" s="16"/>
      <c r="J30" s="16"/>
      <c r="K30" s="16"/>
      <c r="L30" s="3"/>
      <c r="M30" s="3"/>
    </row>
    <row r="31" spans="1:13" x14ac:dyDescent="0.25">
      <c r="A31" s="7" t="s">
        <v>45</v>
      </c>
      <c r="B31" s="7" t="s">
        <v>204</v>
      </c>
      <c r="C31" s="7" t="s">
        <v>61</v>
      </c>
      <c r="D31" s="14">
        <v>13</v>
      </c>
      <c r="E31" s="14"/>
      <c r="F31" s="14">
        <f>D31*E31</f>
        <v>0</v>
      </c>
      <c r="G31" s="7" t="s">
        <v>13</v>
      </c>
      <c r="H31" s="14"/>
      <c r="I31" s="14">
        <f>D31*H31</f>
        <v>0</v>
      </c>
      <c r="J31" s="14">
        <f>E31+H31</f>
        <v>0</v>
      </c>
      <c r="K31" s="14">
        <f>F31+I31</f>
        <v>0</v>
      </c>
      <c r="L31" s="3"/>
      <c r="M31" s="3"/>
    </row>
    <row r="32" spans="1:13" ht="14.45" x14ac:dyDescent="0.3">
      <c r="A32" s="7" t="s">
        <v>88</v>
      </c>
      <c r="B32" s="7" t="s">
        <v>89</v>
      </c>
      <c r="C32" s="7" t="s">
        <v>90</v>
      </c>
      <c r="D32" s="14">
        <v>1</v>
      </c>
      <c r="E32" s="14"/>
      <c r="F32" s="14">
        <f>D32*E32</f>
        <v>0</v>
      </c>
      <c r="G32" s="7" t="s">
        <v>13</v>
      </c>
      <c r="H32" s="14"/>
      <c r="I32" s="14">
        <f>D32*H32</f>
        <v>0</v>
      </c>
      <c r="J32" s="14">
        <f>E32+H32</f>
        <v>0</v>
      </c>
      <c r="K32" s="14">
        <f>F32+I32</f>
        <v>0</v>
      </c>
      <c r="L32" s="3"/>
      <c r="M32" s="3"/>
    </row>
    <row r="33" spans="1:13" x14ac:dyDescent="0.25">
      <c r="A33" s="15" t="s">
        <v>13</v>
      </c>
      <c r="B33" s="15" t="s">
        <v>91</v>
      </c>
      <c r="C33" s="15" t="s">
        <v>13</v>
      </c>
      <c r="D33" s="16"/>
      <c r="E33" s="16"/>
      <c r="F33" s="16"/>
      <c r="G33" s="15" t="s">
        <v>13</v>
      </c>
      <c r="H33" s="16"/>
      <c r="I33" s="16"/>
      <c r="J33" s="16"/>
      <c r="K33" s="16"/>
      <c r="L33" s="3"/>
      <c r="M33" s="3"/>
    </row>
    <row r="34" spans="1:13" x14ac:dyDescent="0.25">
      <c r="A34" s="7" t="s">
        <v>92</v>
      </c>
      <c r="B34" s="7" t="s">
        <v>191</v>
      </c>
      <c r="C34" s="7" t="s">
        <v>61</v>
      </c>
      <c r="D34" s="14">
        <v>1</v>
      </c>
      <c r="E34" s="14"/>
      <c r="F34" s="14">
        <f>D34*E34</f>
        <v>0</v>
      </c>
      <c r="G34" s="7" t="s">
        <v>13</v>
      </c>
      <c r="H34" s="14"/>
      <c r="I34" s="14">
        <f>D34*H34</f>
        <v>0</v>
      </c>
      <c r="J34" s="14">
        <f>E34+H34</f>
        <v>0</v>
      </c>
      <c r="K34" s="14">
        <f>F34+I34</f>
        <v>0</v>
      </c>
      <c r="L34" s="3"/>
      <c r="M34" s="3"/>
    </row>
    <row r="35" spans="1:13" x14ac:dyDescent="0.25">
      <c r="A35" s="15" t="s">
        <v>13</v>
      </c>
      <c r="B35" s="15" t="s">
        <v>192</v>
      </c>
      <c r="C35" s="15" t="s">
        <v>13</v>
      </c>
      <c r="D35" s="16"/>
      <c r="E35" s="16"/>
      <c r="F35" s="16"/>
      <c r="G35" s="15" t="s">
        <v>13</v>
      </c>
      <c r="H35" s="16"/>
      <c r="I35" s="16"/>
      <c r="J35" s="16"/>
      <c r="K35" s="16"/>
      <c r="L35" s="3"/>
      <c r="M35" s="3"/>
    </row>
    <row r="36" spans="1:13" ht="14.45" x14ac:dyDescent="0.3">
      <c r="A36" s="7" t="s">
        <v>93</v>
      </c>
      <c r="B36" s="7" t="s">
        <v>193</v>
      </c>
      <c r="C36" s="7" t="s">
        <v>61</v>
      </c>
      <c r="D36" s="14">
        <v>3</v>
      </c>
      <c r="E36" s="14"/>
      <c r="F36" s="14">
        <f>D36*E36</f>
        <v>0</v>
      </c>
      <c r="G36" s="7" t="s">
        <v>13</v>
      </c>
      <c r="H36" s="14"/>
      <c r="I36" s="14">
        <f>D36*H36</f>
        <v>0</v>
      </c>
      <c r="J36" s="14">
        <f>E36+H36</f>
        <v>0</v>
      </c>
      <c r="K36" s="14">
        <f>F36+I36</f>
        <v>0</v>
      </c>
      <c r="L36" s="3"/>
      <c r="M36" s="3"/>
    </row>
    <row r="37" spans="1:13" ht="14.45" x14ac:dyDescent="0.3">
      <c r="A37" s="7" t="s">
        <v>94</v>
      </c>
      <c r="B37" s="7" t="s">
        <v>194</v>
      </c>
      <c r="C37" s="7" t="s">
        <v>61</v>
      </c>
      <c r="D37" s="14">
        <v>3</v>
      </c>
      <c r="E37" s="14"/>
      <c r="F37" s="14">
        <f>D37*E37</f>
        <v>0</v>
      </c>
      <c r="G37" s="7" t="s">
        <v>13</v>
      </c>
      <c r="H37" s="14"/>
      <c r="I37" s="14">
        <f>D37*H37</f>
        <v>0</v>
      </c>
      <c r="J37" s="14">
        <f>E37+H37</f>
        <v>0</v>
      </c>
      <c r="K37" s="14">
        <f>F37+I37</f>
        <v>0</v>
      </c>
      <c r="L37" s="3"/>
      <c r="M37" s="3"/>
    </row>
    <row r="38" spans="1:13" x14ac:dyDescent="0.25">
      <c r="A38" s="15" t="s">
        <v>13</v>
      </c>
      <c r="B38" s="15" t="s">
        <v>95</v>
      </c>
      <c r="C38" s="15" t="s">
        <v>13</v>
      </c>
      <c r="D38" s="16"/>
      <c r="E38" s="16"/>
      <c r="F38" s="16"/>
      <c r="G38" s="15" t="s">
        <v>13</v>
      </c>
      <c r="H38" s="16"/>
      <c r="I38" s="16"/>
      <c r="J38" s="16"/>
      <c r="K38" s="16"/>
      <c r="L38" s="3"/>
      <c r="M38" s="3"/>
    </row>
    <row r="39" spans="1:13" x14ac:dyDescent="0.25">
      <c r="A39" s="7" t="s">
        <v>96</v>
      </c>
      <c r="B39" s="7" t="s">
        <v>97</v>
      </c>
      <c r="C39" s="7" t="s">
        <v>81</v>
      </c>
      <c r="D39" s="14">
        <v>65</v>
      </c>
      <c r="E39" s="14"/>
      <c r="F39" s="14">
        <f>D39*E39</f>
        <v>0</v>
      </c>
      <c r="G39" s="7" t="s">
        <v>13</v>
      </c>
      <c r="H39" s="14"/>
      <c r="I39" s="14">
        <f>D39*H39</f>
        <v>0</v>
      </c>
      <c r="J39" s="14">
        <f t="shared" ref="J39:K42" si="6">E39+H39</f>
        <v>0</v>
      </c>
      <c r="K39" s="14">
        <f t="shared" si="6"/>
        <v>0</v>
      </c>
      <c r="L39" s="3"/>
      <c r="M39" s="3"/>
    </row>
    <row r="40" spans="1:13" x14ac:dyDescent="0.25">
      <c r="A40" s="7" t="s">
        <v>98</v>
      </c>
      <c r="B40" s="7" t="s">
        <v>99</v>
      </c>
      <c r="C40" s="7" t="s">
        <v>81</v>
      </c>
      <c r="D40" s="14">
        <v>85</v>
      </c>
      <c r="E40" s="14"/>
      <c r="F40" s="14">
        <f>D40*E40</f>
        <v>0</v>
      </c>
      <c r="G40" s="7" t="s">
        <v>13</v>
      </c>
      <c r="H40" s="14"/>
      <c r="I40" s="14">
        <f>D40*H40</f>
        <v>0</v>
      </c>
      <c r="J40" s="14">
        <f t="shared" si="6"/>
        <v>0</v>
      </c>
      <c r="K40" s="14">
        <f t="shared" si="6"/>
        <v>0</v>
      </c>
      <c r="L40" s="3"/>
      <c r="M40" s="3"/>
    </row>
    <row r="41" spans="1:13" x14ac:dyDescent="0.25">
      <c r="A41" s="7" t="s">
        <v>100</v>
      </c>
      <c r="B41" s="7" t="s">
        <v>101</v>
      </c>
      <c r="C41" s="7" t="s">
        <v>81</v>
      </c>
      <c r="D41" s="14">
        <v>20</v>
      </c>
      <c r="E41" s="14"/>
      <c r="F41" s="14">
        <f>D41*E41</f>
        <v>0</v>
      </c>
      <c r="G41" s="7" t="s">
        <v>13</v>
      </c>
      <c r="H41" s="14"/>
      <c r="I41" s="14">
        <f>D41*H41</f>
        <v>0</v>
      </c>
      <c r="J41" s="14">
        <f t="shared" si="6"/>
        <v>0</v>
      </c>
      <c r="K41" s="14">
        <f t="shared" si="6"/>
        <v>0</v>
      </c>
      <c r="L41" s="3"/>
      <c r="M41" s="3"/>
    </row>
    <row r="42" spans="1:13" x14ac:dyDescent="0.25">
      <c r="A42" s="7" t="s">
        <v>102</v>
      </c>
      <c r="B42" s="7" t="s">
        <v>103</v>
      </c>
      <c r="C42" s="7" t="s">
        <v>81</v>
      </c>
      <c r="D42" s="14">
        <v>15</v>
      </c>
      <c r="E42" s="14"/>
      <c r="F42" s="14">
        <f>D42*E42</f>
        <v>0</v>
      </c>
      <c r="G42" s="7" t="s">
        <v>13</v>
      </c>
      <c r="H42" s="14"/>
      <c r="I42" s="14">
        <f>D42*H42</f>
        <v>0</v>
      </c>
      <c r="J42" s="14">
        <f t="shared" si="6"/>
        <v>0</v>
      </c>
      <c r="K42" s="14">
        <f t="shared" si="6"/>
        <v>0</v>
      </c>
      <c r="L42" s="3"/>
      <c r="M42" s="3"/>
    </row>
    <row r="43" spans="1:13" x14ac:dyDescent="0.25">
      <c r="A43" s="15" t="s">
        <v>13</v>
      </c>
      <c r="B43" s="15" t="s">
        <v>95</v>
      </c>
      <c r="C43" s="15" t="s">
        <v>13</v>
      </c>
      <c r="D43" s="16"/>
      <c r="E43" s="16"/>
      <c r="F43" s="16"/>
      <c r="G43" s="15" t="s">
        <v>13</v>
      </c>
      <c r="H43" s="16"/>
      <c r="I43" s="16"/>
      <c r="J43" s="16"/>
      <c r="K43" s="16"/>
      <c r="L43" s="3"/>
      <c r="M43" s="3"/>
    </row>
    <row r="44" spans="1:13" x14ac:dyDescent="0.25">
      <c r="A44" s="7" t="s">
        <v>104</v>
      </c>
      <c r="B44" s="7" t="s">
        <v>105</v>
      </c>
      <c r="C44" s="7" t="s">
        <v>81</v>
      </c>
      <c r="D44" s="14">
        <v>7</v>
      </c>
      <c r="E44" s="14"/>
      <c r="F44" s="14">
        <f>D44*E44</f>
        <v>0</v>
      </c>
      <c r="G44" s="7" t="s">
        <v>13</v>
      </c>
      <c r="H44" s="14"/>
      <c r="I44" s="14">
        <f>D44*H44</f>
        <v>0</v>
      </c>
      <c r="J44" s="14">
        <f t="shared" ref="J44:K46" si="7">E44+H44</f>
        <v>0</v>
      </c>
      <c r="K44" s="14">
        <f t="shared" si="7"/>
        <v>0</v>
      </c>
      <c r="L44" s="3"/>
      <c r="M44" s="3"/>
    </row>
    <row r="45" spans="1:13" x14ac:dyDescent="0.25">
      <c r="A45" s="7" t="s">
        <v>106</v>
      </c>
      <c r="B45" s="7" t="s">
        <v>107</v>
      </c>
      <c r="C45" s="7" t="s">
        <v>81</v>
      </c>
      <c r="D45" s="14">
        <v>15</v>
      </c>
      <c r="E45" s="14"/>
      <c r="F45" s="14">
        <f>D45*E45</f>
        <v>0</v>
      </c>
      <c r="G45" s="7" t="s">
        <v>13</v>
      </c>
      <c r="H45" s="14"/>
      <c r="I45" s="14">
        <f>D45*H45</f>
        <v>0</v>
      </c>
      <c r="J45" s="14">
        <f t="shared" si="7"/>
        <v>0</v>
      </c>
      <c r="K45" s="14">
        <f t="shared" si="7"/>
        <v>0</v>
      </c>
      <c r="L45" s="3"/>
      <c r="M45" s="3"/>
    </row>
    <row r="46" spans="1:13" x14ac:dyDescent="0.25">
      <c r="A46" s="7" t="s">
        <v>108</v>
      </c>
      <c r="B46" s="7" t="s">
        <v>109</v>
      </c>
      <c r="C46" s="7" t="s">
        <v>81</v>
      </c>
      <c r="D46" s="14">
        <v>2</v>
      </c>
      <c r="E46" s="14"/>
      <c r="F46" s="14">
        <f>D46*E46</f>
        <v>0</v>
      </c>
      <c r="G46" s="7" t="s">
        <v>13</v>
      </c>
      <c r="H46" s="14"/>
      <c r="I46" s="14">
        <f>D46*H46</f>
        <v>0</v>
      </c>
      <c r="J46" s="14">
        <f t="shared" si="7"/>
        <v>0</v>
      </c>
      <c r="K46" s="14">
        <f t="shared" si="7"/>
        <v>0</v>
      </c>
      <c r="L46" s="3"/>
      <c r="M46" s="3"/>
    </row>
    <row r="47" spans="1:13" x14ac:dyDescent="0.25">
      <c r="A47" s="15" t="s">
        <v>13</v>
      </c>
      <c r="B47" s="15" t="s">
        <v>110</v>
      </c>
      <c r="C47" s="15" t="s">
        <v>13</v>
      </c>
      <c r="D47" s="16"/>
      <c r="E47" s="16"/>
      <c r="F47" s="16"/>
      <c r="G47" s="15" t="s">
        <v>13</v>
      </c>
      <c r="H47" s="16"/>
      <c r="I47" s="16"/>
      <c r="J47" s="16"/>
      <c r="K47" s="16"/>
      <c r="L47" s="3"/>
      <c r="M47" s="3"/>
    </row>
    <row r="48" spans="1:13" x14ac:dyDescent="0.25">
      <c r="A48" s="7" t="s">
        <v>111</v>
      </c>
      <c r="B48" s="7" t="s">
        <v>112</v>
      </c>
      <c r="C48" s="7" t="s">
        <v>61</v>
      </c>
      <c r="D48" s="14">
        <v>6</v>
      </c>
      <c r="E48" s="14"/>
      <c r="F48" s="14">
        <f>D48*E48</f>
        <v>0</v>
      </c>
      <c r="G48" s="7" t="s">
        <v>13</v>
      </c>
      <c r="H48" s="14"/>
      <c r="I48" s="14">
        <f>D48*H48</f>
        <v>0</v>
      </c>
      <c r="J48" s="14">
        <f t="shared" ref="J48:K51" si="8">E48+H48</f>
        <v>0</v>
      </c>
      <c r="K48" s="14">
        <f t="shared" si="8"/>
        <v>0</v>
      </c>
      <c r="L48" s="3"/>
      <c r="M48" s="3"/>
    </row>
    <row r="49" spans="1:13" x14ac:dyDescent="0.25">
      <c r="A49" s="7" t="s">
        <v>113</v>
      </c>
      <c r="B49" s="7" t="s">
        <v>114</v>
      </c>
      <c r="C49" s="7" t="s">
        <v>61</v>
      </c>
      <c r="D49" s="14">
        <v>6</v>
      </c>
      <c r="E49" s="14"/>
      <c r="F49" s="14">
        <f>D49*E49</f>
        <v>0</v>
      </c>
      <c r="G49" s="7" t="s">
        <v>13</v>
      </c>
      <c r="H49" s="14"/>
      <c r="I49" s="14">
        <f>D49*H49</f>
        <v>0</v>
      </c>
      <c r="J49" s="14">
        <f t="shared" si="8"/>
        <v>0</v>
      </c>
      <c r="K49" s="14">
        <f t="shared" si="8"/>
        <v>0</v>
      </c>
      <c r="L49" s="3"/>
      <c r="M49" s="3"/>
    </row>
    <row r="50" spans="1:13" x14ac:dyDescent="0.25">
      <c r="A50" s="7" t="s">
        <v>115</v>
      </c>
      <c r="B50" s="7" t="s">
        <v>116</v>
      </c>
      <c r="C50" s="7" t="s">
        <v>61</v>
      </c>
      <c r="D50" s="14">
        <v>2</v>
      </c>
      <c r="E50" s="14"/>
      <c r="F50" s="14">
        <f>D50*E50</f>
        <v>0</v>
      </c>
      <c r="G50" s="7" t="s">
        <v>13</v>
      </c>
      <c r="H50" s="14"/>
      <c r="I50" s="14">
        <f>D50*H50</f>
        <v>0</v>
      </c>
      <c r="J50" s="14">
        <f t="shared" si="8"/>
        <v>0</v>
      </c>
      <c r="K50" s="14">
        <f t="shared" si="8"/>
        <v>0</v>
      </c>
      <c r="L50" s="3"/>
      <c r="M50" s="3"/>
    </row>
    <row r="51" spans="1:13" x14ac:dyDescent="0.25">
      <c r="A51" s="7" t="s">
        <v>117</v>
      </c>
      <c r="B51" s="7" t="s">
        <v>118</v>
      </c>
      <c r="C51" s="7" t="s">
        <v>61</v>
      </c>
      <c r="D51" s="14">
        <v>1</v>
      </c>
      <c r="E51" s="14"/>
      <c r="F51" s="14">
        <f>D51*E51</f>
        <v>0</v>
      </c>
      <c r="G51" s="7" t="s">
        <v>13</v>
      </c>
      <c r="H51" s="14"/>
      <c r="I51" s="14">
        <f>D51*H51</f>
        <v>0</v>
      </c>
      <c r="J51" s="14">
        <f t="shared" si="8"/>
        <v>0</v>
      </c>
      <c r="K51" s="14">
        <f t="shared" si="8"/>
        <v>0</v>
      </c>
      <c r="L51" s="3"/>
      <c r="M51" s="3"/>
    </row>
    <row r="52" spans="1:13" x14ac:dyDescent="0.25">
      <c r="A52" s="15" t="s">
        <v>13</v>
      </c>
      <c r="B52" s="15" t="s">
        <v>119</v>
      </c>
      <c r="C52" s="15" t="s">
        <v>13</v>
      </c>
      <c r="D52" s="16"/>
      <c r="E52" s="16"/>
      <c r="F52" s="16"/>
      <c r="G52" s="15" t="s">
        <v>13</v>
      </c>
      <c r="H52" s="16"/>
      <c r="I52" s="16"/>
      <c r="J52" s="16"/>
      <c r="K52" s="16"/>
      <c r="L52" s="3"/>
      <c r="M52" s="3"/>
    </row>
    <row r="53" spans="1:13" x14ac:dyDescent="0.25">
      <c r="A53" s="7" t="s">
        <v>120</v>
      </c>
      <c r="B53" s="7" t="s">
        <v>121</v>
      </c>
      <c r="C53" s="7" t="s">
        <v>81</v>
      </c>
      <c r="D53" s="14">
        <v>20</v>
      </c>
      <c r="E53" s="14"/>
      <c r="F53" s="14">
        <f>D53*E53</f>
        <v>0</v>
      </c>
      <c r="G53" s="7" t="s">
        <v>13</v>
      </c>
      <c r="H53" s="14"/>
      <c r="I53" s="14">
        <f>D53*H53</f>
        <v>0</v>
      </c>
      <c r="J53" s="14">
        <f>E53+H53</f>
        <v>0</v>
      </c>
      <c r="K53" s="14">
        <f>F53+I53</f>
        <v>0</v>
      </c>
      <c r="L53" s="3"/>
      <c r="M53" s="3"/>
    </row>
    <row r="54" spans="1:13" x14ac:dyDescent="0.25">
      <c r="A54" s="7" t="s">
        <v>122</v>
      </c>
      <c r="B54" s="7" t="s">
        <v>123</v>
      </c>
      <c r="C54" s="7" t="s">
        <v>81</v>
      </c>
      <c r="D54" s="14">
        <v>15</v>
      </c>
      <c r="E54" s="14"/>
      <c r="F54" s="14">
        <f>D54*E54</f>
        <v>0</v>
      </c>
      <c r="G54" s="7" t="s">
        <v>13</v>
      </c>
      <c r="H54" s="14"/>
      <c r="I54" s="14">
        <f>D54*H54</f>
        <v>0</v>
      </c>
      <c r="J54" s="14">
        <f>E54+H54</f>
        <v>0</v>
      </c>
      <c r="K54" s="14">
        <f>F54+I54</f>
        <v>0</v>
      </c>
      <c r="L54" s="3"/>
      <c r="M54" s="3"/>
    </row>
    <row r="55" spans="1:13" x14ac:dyDescent="0.25">
      <c r="A55" s="15" t="s">
        <v>13</v>
      </c>
      <c r="B55" s="15" t="s">
        <v>124</v>
      </c>
      <c r="C55" s="15" t="s">
        <v>13</v>
      </c>
      <c r="D55" s="16"/>
      <c r="E55" s="16"/>
      <c r="F55" s="16"/>
      <c r="G55" s="15" t="s">
        <v>13</v>
      </c>
      <c r="H55" s="16"/>
      <c r="I55" s="16"/>
      <c r="J55" s="16"/>
      <c r="K55" s="16"/>
      <c r="L55" s="3"/>
      <c r="M55" s="3"/>
    </row>
    <row r="56" spans="1:13" ht="14.45" x14ac:dyDescent="0.3">
      <c r="A56" s="7" t="s">
        <v>125</v>
      </c>
      <c r="B56" s="7" t="s">
        <v>126</v>
      </c>
      <c r="C56" s="7" t="s">
        <v>61</v>
      </c>
      <c r="D56" s="14">
        <v>7</v>
      </c>
      <c r="E56" s="16"/>
      <c r="F56" s="16"/>
      <c r="G56" s="15" t="s">
        <v>13</v>
      </c>
      <c r="H56" s="14"/>
      <c r="I56" s="14">
        <f>D56*H56</f>
        <v>0</v>
      </c>
      <c r="J56" s="14">
        <f>E56+H56</f>
        <v>0</v>
      </c>
      <c r="K56" s="14">
        <f>F56+I56</f>
        <v>0</v>
      </c>
      <c r="L56" s="3"/>
      <c r="M56" s="3"/>
    </row>
    <row r="57" spans="1:13" ht="14.45" x14ac:dyDescent="0.3">
      <c r="A57" s="7" t="s">
        <v>127</v>
      </c>
      <c r="B57" s="7" t="s">
        <v>128</v>
      </c>
      <c r="C57" s="7" t="s">
        <v>61</v>
      </c>
      <c r="D57" s="14">
        <v>2</v>
      </c>
      <c r="E57" s="16"/>
      <c r="F57" s="16"/>
      <c r="G57" s="15" t="s">
        <v>13</v>
      </c>
      <c r="H57" s="14"/>
      <c r="I57" s="14">
        <f>D57*H57</f>
        <v>0</v>
      </c>
      <c r="J57" s="14">
        <f>E57+H57</f>
        <v>0</v>
      </c>
      <c r="K57" s="14">
        <f>F57+I57</f>
        <v>0</v>
      </c>
      <c r="L57" s="3"/>
      <c r="M57" s="3"/>
    </row>
    <row r="58" spans="1:13" x14ac:dyDescent="0.25">
      <c r="A58" s="15" t="s">
        <v>13</v>
      </c>
      <c r="B58" s="15" t="s">
        <v>129</v>
      </c>
      <c r="C58" s="15" t="s">
        <v>13</v>
      </c>
      <c r="D58" s="16"/>
      <c r="E58" s="16"/>
      <c r="F58" s="16"/>
      <c r="G58" s="15" t="s">
        <v>13</v>
      </c>
      <c r="H58" s="16"/>
      <c r="I58" s="16"/>
      <c r="J58" s="16"/>
      <c r="K58" s="16"/>
      <c r="L58" s="3"/>
      <c r="M58" s="3"/>
    </row>
    <row r="59" spans="1:13" x14ac:dyDescent="0.25">
      <c r="A59" s="7" t="s">
        <v>130</v>
      </c>
      <c r="B59" s="7" t="s">
        <v>131</v>
      </c>
      <c r="C59" s="7" t="s">
        <v>61</v>
      </c>
      <c r="D59" s="14">
        <v>23</v>
      </c>
      <c r="E59" s="16"/>
      <c r="F59" s="16"/>
      <c r="G59" s="15" t="s">
        <v>13</v>
      </c>
      <c r="H59" s="14"/>
      <c r="I59" s="14">
        <f>D59*H59</f>
        <v>0</v>
      </c>
      <c r="J59" s="14">
        <f>E59+H59</f>
        <v>0</v>
      </c>
      <c r="K59" s="14">
        <f>F59+I59</f>
        <v>0</v>
      </c>
      <c r="L59" s="3"/>
      <c r="M59" s="3"/>
    </row>
    <row r="60" spans="1:13" x14ac:dyDescent="0.25">
      <c r="A60" s="7" t="s">
        <v>132</v>
      </c>
      <c r="B60" s="7" t="s">
        <v>133</v>
      </c>
      <c r="C60" s="7" t="s">
        <v>61</v>
      </c>
      <c r="D60" s="14">
        <v>10</v>
      </c>
      <c r="E60" s="16"/>
      <c r="F60" s="16"/>
      <c r="G60" s="15" t="s">
        <v>13</v>
      </c>
      <c r="H60" s="14"/>
      <c r="I60" s="14">
        <f>D60*H60</f>
        <v>0</v>
      </c>
      <c r="J60" s="14">
        <f>E60+H60</f>
        <v>0</v>
      </c>
      <c r="K60" s="14">
        <f>F60+I60</f>
        <v>0</v>
      </c>
      <c r="L60" s="3"/>
      <c r="M60" s="3"/>
    </row>
    <row r="61" spans="1:13" x14ac:dyDescent="0.25">
      <c r="A61" s="15" t="s">
        <v>13</v>
      </c>
      <c r="B61" s="15" t="s">
        <v>134</v>
      </c>
      <c r="C61" s="15" t="s">
        <v>13</v>
      </c>
      <c r="D61" s="16"/>
      <c r="E61" s="16"/>
      <c r="F61" s="16"/>
      <c r="G61" s="15" t="s">
        <v>13</v>
      </c>
      <c r="H61" s="16"/>
      <c r="I61" s="16"/>
      <c r="J61" s="16"/>
      <c r="K61" s="16"/>
      <c r="L61" s="3"/>
      <c r="M61" s="3"/>
    </row>
    <row r="62" spans="1:13" x14ac:dyDescent="0.25">
      <c r="A62" s="7" t="s">
        <v>135</v>
      </c>
      <c r="B62" s="7" t="s">
        <v>136</v>
      </c>
      <c r="C62" s="7" t="s">
        <v>137</v>
      </c>
      <c r="D62" s="14">
        <v>1</v>
      </c>
      <c r="E62" s="16"/>
      <c r="F62" s="16"/>
      <c r="G62" s="15" t="s">
        <v>13</v>
      </c>
      <c r="H62" s="14"/>
      <c r="I62" s="14">
        <f>D62*H62</f>
        <v>0</v>
      </c>
      <c r="J62" s="14">
        <f t="shared" ref="J62:K64" si="9">E62+H62</f>
        <v>0</v>
      </c>
      <c r="K62" s="14">
        <f t="shared" si="9"/>
        <v>0</v>
      </c>
      <c r="L62" s="3"/>
      <c r="M62" s="3"/>
    </row>
    <row r="63" spans="1:13" x14ac:dyDescent="0.25">
      <c r="A63" s="7" t="s">
        <v>138</v>
      </c>
      <c r="B63" s="7" t="s">
        <v>139</v>
      </c>
      <c r="C63" s="7" t="s">
        <v>137</v>
      </c>
      <c r="D63" s="14">
        <v>1</v>
      </c>
      <c r="E63" s="16"/>
      <c r="F63" s="16"/>
      <c r="G63" s="15" t="s">
        <v>13</v>
      </c>
      <c r="H63" s="14"/>
      <c r="I63" s="14">
        <f>D63*H63</f>
        <v>0</v>
      </c>
      <c r="J63" s="14">
        <f t="shared" si="9"/>
        <v>0</v>
      </c>
      <c r="K63" s="14">
        <f t="shared" si="9"/>
        <v>0</v>
      </c>
      <c r="L63" s="3"/>
      <c r="M63" s="3"/>
    </row>
    <row r="64" spans="1:13" x14ac:dyDescent="0.25">
      <c r="A64" s="7" t="s">
        <v>140</v>
      </c>
      <c r="B64" s="7" t="s">
        <v>141</v>
      </c>
      <c r="C64" s="7" t="s">
        <v>137</v>
      </c>
      <c r="D64" s="14">
        <v>3</v>
      </c>
      <c r="E64" s="16"/>
      <c r="F64" s="16"/>
      <c r="G64" s="15" t="s">
        <v>13</v>
      </c>
      <c r="H64" s="14"/>
      <c r="I64" s="14">
        <f>D64*H64</f>
        <v>0</v>
      </c>
      <c r="J64" s="14">
        <f t="shared" si="9"/>
        <v>0</v>
      </c>
      <c r="K64" s="14">
        <f t="shared" si="9"/>
        <v>0</v>
      </c>
      <c r="L64" s="3"/>
      <c r="M64" s="3"/>
    </row>
    <row r="65" spans="1:13" x14ac:dyDescent="0.25">
      <c r="A65" s="15" t="s">
        <v>13</v>
      </c>
      <c r="B65" s="15" t="s">
        <v>142</v>
      </c>
      <c r="C65" s="15" t="s">
        <v>13</v>
      </c>
      <c r="D65" s="16"/>
      <c r="E65" s="16"/>
      <c r="F65" s="16"/>
      <c r="G65" s="15" t="s">
        <v>13</v>
      </c>
      <c r="H65" s="16"/>
      <c r="I65" s="16"/>
      <c r="J65" s="16"/>
      <c r="K65" s="16"/>
      <c r="L65" s="3"/>
      <c r="M65" s="3"/>
    </row>
    <row r="66" spans="1:13" x14ac:dyDescent="0.25">
      <c r="A66" s="7" t="s">
        <v>143</v>
      </c>
      <c r="B66" s="7" t="s">
        <v>144</v>
      </c>
      <c r="C66" s="7" t="s">
        <v>137</v>
      </c>
      <c r="D66" s="14">
        <v>3</v>
      </c>
      <c r="E66" s="16"/>
      <c r="F66" s="16"/>
      <c r="G66" s="15" t="s">
        <v>13</v>
      </c>
      <c r="H66" s="14"/>
      <c r="I66" s="14">
        <f>D66*H66</f>
        <v>0</v>
      </c>
      <c r="J66" s="14">
        <f>E66+H66</f>
        <v>0</v>
      </c>
      <c r="K66" s="14">
        <f>F66+I66</f>
        <v>0</v>
      </c>
      <c r="L66" s="3"/>
      <c r="M66" s="3"/>
    </row>
    <row r="67" spans="1:13" x14ac:dyDescent="0.25">
      <c r="A67" s="15" t="s">
        <v>13</v>
      </c>
      <c r="B67" s="15" t="s">
        <v>145</v>
      </c>
      <c r="C67" s="15" t="s">
        <v>13</v>
      </c>
      <c r="D67" s="16"/>
      <c r="E67" s="16"/>
      <c r="F67" s="16"/>
      <c r="G67" s="15" t="s">
        <v>13</v>
      </c>
      <c r="H67" s="16"/>
      <c r="I67" s="16"/>
      <c r="J67" s="16"/>
      <c r="K67" s="16"/>
      <c r="L67" s="3"/>
      <c r="M67" s="3"/>
    </row>
    <row r="68" spans="1:13" x14ac:dyDescent="0.25">
      <c r="A68" s="15" t="s">
        <v>13</v>
      </c>
      <c r="B68" s="15" t="s">
        <v>146</v>
      </c>
      <c r="C68" s="15" t="s">
        <v>13</v>
      </c>
      <c r="D68" s="16"/>
      <c r="E68" s="16"/>
      <c r="F68" s="16"/>
      <c r="G68" s="15" t="s">
        <v>13</v>
      </c>
      <c r="H68" s="16"/>
      <c r="I68" s="16"/>
      <c r="J68" s="16"/>
      <c r="K68" s="16"/>
      <c r="L68" s="3"/>
      <c r="M68" s="3"/>
    </row>
    <row r="69" spans="1:13" x14ac:dyDescent="0.25">
      <c r="A69" s="7" t="s">
        <v>147</v>
      </c>
      <c r="B69" s="7" t="s">
        <v>148</v>
      </c>
      <c r="C69" s="7" t="s">
        <v>137</v>
      </c>
      <c r="D69" s="14">
        <v>5</v>
      </c>
      <c r="E69" s="16"/>
      <c r="F69" s="16"/>
      <c r="G69" s="15" t="s">
        <v>13</v>
      </c>
      <c r="H69" s="14"/>
      <c r="I69" s="14">
        <f>D69*H69</f>
        <v>0</v>
      </c>
      <c r="J69" s="14">
        <f t="shared" ref="J69:K71" si="10">E69+H69</f>
        <v>0</v>
      </c>
      <c r="K69" s="14">
        <f t="shared" si="10"/>
        <v>0</v>
      </c>
      <c r="L69" s="3"/>
      <c r="M69" s="3"/>
    </row>
    <row r="70" spans="1:13" x14ac:dyDescent="0.25">
      <c r="A70" s="7" t="s">
        <v>13</v>
      </c>
      <c r="B70" s="7" t="s">
        <v>13</v>
      </c>
      <c r="C70" s="7" t="s">
        <v>13</v>
      </c>
      <c r="D70" s="14"/>
      <c r="E70" s="14"/>
      <c r="F70" s="14"/>
      <c r="G70" s="7" t="s">
        <v>13</v>
      </c>
      <c r="H70" s="14"/>
      <c r="I70" s="14"/>
      <c r="J70" s="14">
        <f t="shared" si="10"/>
        <v>0</v>
      </c>
      <c r="K70" s="14">
        <f t="shared" si="10"/>
        <v>0</v>
      </c>
      <c r="L70" s="3"/>
      <c r="M70" s="3"/>
    </row>
    <row r="71" spans="1:13" x14ac:dyDescent="0.25">
      <c r="A71" s="7" t="s">
        <v>149</v>
      </c>
      <c r="B71" s="7" t="s">
        <v>150</v>
      </c>
      <c r="C71" s="7" t="s">
        <v>13</v>
      </c>
      <c r="D71" s="14"/>
      <c r="E71" s="14"/>
      <c r="F71" s="14">
        <f>N1+Parametry!B34/100*F50+Parametry!B34/100*F51+Parametry!B34/100*F53+Parametry!B34/100*F54+Parametry!B34/100*F56+Parametry!B34/100*F57+Parametry!B34/100*F59+Parametry!B34/100*F60+Parametry!B34/100*F62+Parametry!B34/100*F63+Parametry!B34/100*F64+Parametry!B34/100*F66+Parametry!B34/100*F69</f>
        <v>0</v>
      </c>
      <c r="G71" s="7" t="s">
        <v>13</v>
      </c>
      <c r="H71" s="14"/>
      <c r="I71" s="14"/>
      <c r="J71" s="14">
        <f t="shared" si="10"/>
        <v>0</v>
      </c>
      <c r="K71" s="14">
        <f t="shared" si="10"/>
        <v>0</v>
      </c>
      <c r="L71" s="3"/>
      <c r="M71" s="3"/>
    </row>
    <row r="72" spans="1:13" x14ac:dyDescent="0.25">
      <c r="A72" s="4" t="s">
        <v>13</v>
      </c>
      <c r="B72" s="4" t="s">
        <v>151</v>
      </c>
      <c r="C72" s="4" t="s">
        <v>13</v>
      </c>
      <c r="D72" s="13"/>
      <c r="E72" s="13"/>
      <c r="F72" s="13">
        <f>SUM(F17:F71)</f>
        <v>0</v>
      </c>
      <c r="G72" s="4" t="s">
        <v>13</v>
      </c>
      <c r="H72" s="13"/>
      <c r="I72" s="13">
        <f>SUM(I17:I71)</f>
        <v>0</v>
      </c>
      <c r="J72" s="13"/>
      <c r="K72" s="13">
        <f>SUM(K17:K71)</f>
        <v>0</v>
      </c>
      <c r="L72" s="3"/>
      <c r="M72" s="3"/>
    </row>
    <row r="73" spans="1:13" x14ac:dyDescent="0.25">
      <c r="A73" s="7" t="s">
        <v>13</v>
      </c>
      <c r="B73" s="7" t="s">
        <v>13</v>
      </c>
      <c r="C73" s="7" t="s">
        <v>13</v>
      </c>
      <c r="D73" s="14"/>
      <c r="E73" s="14"/>
      <c r="F73" s="14"/>
      <c r="G73" s="7" t="s">
        <v>13</v>
      </c>
      <c r="H73" s="14"/>
      <c r="I73" s="14"/>
      <c r="J73" s="14">
        <f>E73+H73</f>
        <v>0</v>
      </c>
      <c r="K73" s="14">
        <f>F73+I73</f>
        <v>0</v>
      </c>
      <c r="L73" s="3"/>
      <c r="M73" s="3"/>
    </row>
    <row r="74" spans="1:13" x14ac:dyDescent="0.25">
      <c r="A74" s="7" t="s">
        <v>13</v>
      </c>
      <c r="B74" s="7" t="s">
        <v>13</v>
      </c>
      <c r="C74" s="7" t="s">
        <v>13</v>
      </c>
      <c r="D74" s="14"/>
      <c r="E74" s="14"/>
      <c r="F74" s="14"/>
      <c r="G74" s="7" t="s">
        <v>13</v>
      </c>
      <c r="H74" s="14"/>
      <c r="I74" s="14"/>
      <c r="J74" s="14">
        <f>E74+H74</f>
        <v>0</v>
      </c>
      <c r="K74" s="14">
        <f>F74+I74</f>
        <v>0</v>
      </c>
      <c r="L74" s="3"/>
      <c r="M74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Vláďa Brůna</dc:creator>
  <cp:lastModifiedBy>Vladislav Stárek</cp:lastModifiedBy>
  <dcterms:created xsi:type="dcterms:W3CDTF">2021-04-09T14:03:59Z</dcterms:created>
  <dcterms:modified xsi:type="dcterms:W3CDTF">2021-06-16T17:02:01Z</dcterms:modified>
</cp:coreProperties>
</file>